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username\Documents\Financial Outsource Function\09. Templates\08. Debt Schedule\"/>
    </mc:Choice>
  </mc:AlternateContent>
  <xr:revisionPtr revIDLastSave="0" documentId="13_ncr:1_{2E4124EA-0BD4-48EE-8B03-AD54C65B6AFE}" xr6:coauthVersionLast="47" xr6:coauthVersionMax="47" xr10:uidLastSave="{00000000-0000-0000-0000-000000000000}"/>
  <bookViews>
    <workbookView xWindow="-110" yWindow="-110" windowWidth="19420" windowHeight="10420" tabRatio="685" xr2:uid="{00000000-000D-0000-FFFF-FFFF00000000}"/>
  </bookViews>
  <sheets>
    <sheet name="Cover" sheetId="27" r:id="rId1"/>
    <sheet name="Debt Schedule" sheetId="28" r:id="rId2"/>
  </sheets>
  <definedNames>
    <definedName name="_Order1" hidden="1">0</definedName>
    <definedName name="AccessDatabase" hidden="1">"C:\Tools\NewHeadCount.mdb"</definedName>
    <definedName name="asd" localSheetId="0">#REF!</definedName>
    <definedName name="asd" localSheetId="1">#REF!</definedName>
    <definedName name="asd">#REF!</definedName>
    <definedName name="asdf">#REF!</definedName>
    <definedName name="budgettimeline">#REF!</definedName>
    <definedName name="CapTable">#REF!</definedName>
    <definedName name="CIQWBGuid" hidden="1">"2cd8126d-26c3-430c-b7fa-a069e3a1fc62"</definedName>
    <definedName name="Circ" localSheetId="1">'Debt Schedule'!#REF!</definedName>
    <definedName name="Circ">#REF!</definedName>
    <definedName name="Company_Name">#REF!</definedName>
    <definedName name="DATA_01" hidden="1">#REF!</definedName>
    <definedName name="Date">#REF!</definedName>
    <definedName name="Dec_14">#REF!</definedName>
    <definedName name="dept">#REF!</definedName>
    <definedName name="desktop_computer_costs">#REF!</definedName>
    <definedName name="Forecast" localSheetId="1">#REF!</definedName>
    <definedName name="Forecast">#REF!</definedName>
    <definedName name="Income_Statement">#REF!</definedName>
    <definedName name="input_assetgroup">#REF!</definedName>
    <definedName name="IntroPrintArea" hidden="1">#REF!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41666.7099189815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n_2015">#REF!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ODEL">#REF!</definedName>
    <definedName name="Month_1">#REF!</definedName>
    <definedName name="Month_10">#REF!</definedName>
    <definedName name="Month_11">#REF!</definedName>
    <definedName name="Month_12">#REF!</definedName>
    <definedName name="Month_13">#REF!</definedName>
    <definedName name="Month_14">#REF!</definedName>
    <definedName name="Month_15">#REF!</definedName>
    <definedName name="Month_16">#REF!</definedName>
    <definedName name="Month_17">#REF!</definedName>
    <definedName name="Month_18">#REF!</definedName>
    <definedName name="Month_19">#REF!</definedName>
    <definedName name="Month_2">#REF!</definedName>
    <definedName name="Month_20">#REF!</definedName>
    <definedName name="Month_21">#REF!</definedName>
    <definedName name="Month_22">#REF!</definedName>
    <definedName name="Month_23">#REF!</definedName>
    <definedName name="Month_24">#REF!</definedName>
    <definedName name="Month_25">#REF!</definedName>
    <definedName name="Month_26">#REF!</definedName>
    <definedName name="Month_27">#REF!</definedName>
    <definedName name="Month_28">#REF!</definedName>
    <definedName name="Month_29">#REF!</definedName>
    <definedName name="Month_3">#REF!</definedName>
    <definedName name="Month_30">#REF!</definedName>
    <definedName name="Month_31">#REF!</definedName>
    <definedName name="Month_32">#REF!</definedName>
    <definedName name="Month_33">#REF!</definedName>
    <definedName name="Month_34">#REF!</definedName>
    <definedName name="Month_35">#REF!</definedName>
    <definedName name="Month_36">#REF!</definedName>
    <definedName name="Month_37">#REF!</definedName>
    <definedName name="Month_38">#REF!</definedName>
    <definedName name="Month_39">#REF!</definedName>
    <definedName name="Month_4">#REF!</definedName>
    <definedName name="Month_40">#REF!</definedName>
    <definedName name="Month_41">#REF!</definedName>
    <definedName name="Month_42">#REF!</definedName>
    <definedName name="Month_43">#REF!</definedName>
    <definedName name="Month_44">#REF!</definedName>
    <definedName name="Month_45">#REF!</definedName>
    <definedName name="Month_46">#REF!</definedName>
    <definedName name="Month_47">#REF!</definedName>
    <definedName name="Month_48">#REF!</definedName>
    <definedName name="Month_49">#REF!</definedName>
    <definedName name="Month_5">#REF!</definedName>
    <definedName name="Month_50">#REF!</definedName>
    <definedName name="Month_51">#REF!</definedName>
    <definedName name="Month_52">#REF!</definedName>
    <definedName name="Month_53">#REF!</definedName>
    <definedName name="Month_54">#REF!</definedName>
    <definedName name="Month_55">#REF!</definedName>
    <definedName name="Month_56">#REF!</definedName>
    <definedName name="Month_57">#REF!</definedName>
    <definedName name="Month_58">#REF!</definedName>
    <definedName name="Month_59">#REF!</definedName>
    <definedName name="Month_6">#REF!</definedName>
    <definedName name="Month_60">#REF!</definedName>
    <definedName name="Month_7">#REF!</definedName>
    <definedName name="Month_8">#REF!</definedName>
    <definedName name="Month_9">#REF!</definedName>
    <definedName name="office_desk_setup_per_hire">#REF!</definedName>
    <definedName name="plantimeline">#REF!</definedName>
    <definedName name="_xlnm.Print_Area" localSheetId="0">Cover!$B$2:$B$33</definedName>
    <definedName name="_xlnm.Print_Area" localSheetId="1">'Debt Schedule'!$B$2:$M$63</definedName>
    <definedName name="_xlnm.Print_Titles" localSheetId="1">'Debt Schedule'!#REF!</definedName>
    <definedName name="reportperiod">#REF!</definedName>
    <definedName name="shareholderinfo">#REF!</definedName>
    <definedName name="software_per_hire">#REF!</definedName>
    <definedName name="Step_1" localSheetId="1">#REF!</definedName>
    <definedName name="Step_1">#REF!</definedName>
    <definedName name="Step_2" localSheetId="1">#REF!</definedName>
    <definedName name="Step_2">#REF!</definedName>
    <definedName name="Step_3" localSheetId="1">#REF!</definedName>
    <definedName name="Step_3">#REF!</definedName>
    <definedName name="Step_4" localSheetId="1">#REF!</definedName>
    <definedName name="Step_4">#REF!</definedName>
    <definedName name="Step_5" localSheetId="1">#REF!</definedName>
    <definedName name="Step_5">#REF!</definedName>
    <definedName name="Step_6" localSheetId="1">#REF!</definedName>
    <definedName name="Step_6">#REF!</definedName>
    <definedName name="Step1" localSheetId="1">#REF!</definedName>
    <definedName name="Step1">#REF!</definedName>
    <definedName name="Step2" localSheetId="1">#REF!</definedName>
    <definedName name="Step2">#REF!</definedName>
    <definedName name="Step3" localSheetId="1">#REF!</definedName>
    <definedName name="Step3">#REF!</definedName>
    <definedName name="Step4" localSheetId="1">#REF!</definedName>
    <definedName name="Step4">#REF!</definedName>
    <definedName name="Step5" localSheetId="1">#REF!</definedName>
    <definedName name="Step5">#REF!</definedName>
    <definedName name="Step6" localSheetId="1">#REF!</definedName>
    <definedName name="Step6">#REF!</definedName>
    <definedName name="wrn.Inputs." hidden="1">{#N/A,#N/A,FALSE,"Inputs";#N/A,#N/A,FALSE,"Mkt";#N/A,#N/A,FALSE,"Rev";#N/A,#N/A,FALSE,"Costs"}</definedName>
    <definedName name="Year_1">#REF!</definedName>
    <definedName name="Year_2">#REF!</definedName>
    <definedName name="Year_3">#REF!</definedName>
    <definedName name="Year_4">#REF!</definedName>
    <definedName name="Year_5">#REF!</definedName>
    <definedName name="Year_6">#REF!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28" l="1"/>
  <c r="H8" i="28" l="1"/>
  <c r="H11" i="28"/>
  <c r="D12" i="28"/>
  <c r="B18" i="28" l="1"/>
  <c r="B32" i="28"/>
  <c r="B25" i="28"/>
  <c r="B62" i="28"/>
  <c r="B57" i="28"/>
  <c r="E12" i="28"/>
  <c r="I51" i="28"/>
  <c r="I44" i="28"/>
  <c r="I37" i="28"/>
  <c r="B24" i="28"/>
  <c r="B23" i="28"/>
  <c r="B22" i="28"/>
  <c r="H10" i="28"/>
  <c r="H9" i="28"/>
  <c r="I58" i="28" l="1"/>
  <c r="B17" i="28" l="1"/>
  <c r="B16" i="28"/>
  <c r="B15" i="28"/>
  <c r="B31" i="28"/>
  <c r="B30" i="28"/>
  <c r="B29" i="28"/>
  <c r="B55" i="28"/>
  <c r="B48" i="28"/>
  <c r="B41" i="28"/>
  <c r="B50" i="28"/>
  <c r="B43" i="28"/>
  <c r="B36" i="28"/>
  <c r="I4" i="28" l="1"/>
  <c r="J4" i="28" l="1"/>
  <c r="K4" i="28" s="1"/>
  <c r="L4" i="28" s="1"/>
  <c r="M4" i="28" s="1"/>
  <c r="I15" i="28"/>
  <c r="J15" i="28"/>
  <c r="K15" i="28"/>
  <c r="L15" i="28"/>
  <c r="M15" i="28"/>
  <c r="I16" i="28"/>
  <c r="J16" i="28"/>
  <c r="K16" i="28"/>
  <c r="L16" i="28"/>
  <c r="M16" i="28"/>
  <c r="I17" i="28"/>
  <c r="J17" i="28"/>
  <c r="K17" i="28"/>
  <c r="L17" i="28"/>
  <c r="M17" i="28"/>
  <c r="I18" i="28"/>
  <c r="J18" i="28"/>
  <c r="K18" i="28"/>
  <c r="L18" i="28"/>
  <c r="M18" i="28"/>
  <c r="I19" i="28"/>
  <c r="J19" i="28"/>
  <c r="K19" i="28"/>
  <c r="L19" i="28"/>
  <c r="M19" i="28"/>
  <c r="I22" i="28"/>
  <c r="J22" i="28"/>
  <c r="K22" i="28"/>
  <c r="L22" i="28"/>
  <c r="M22" i="28"/>
  <c r="I23" i="28"/>
  <c r="J23" i="28"/>
  <c r="K23" i="28"/>
  <c r="L23" i="28"/>
  <c r="M23" i="28"/>
  <c r="I24" i="28"/>
  <c r="J24" i="28"/>
  <c r="K24" i="28"/>
  <c r="L24" i="28"/>
  <c r="M24" i="28"/>
  <c r="I25" i="28"/>
  <c r="J25" i="28"/>
  <c r="K25" i="28"/>
  <c r="L25" i="28"/>
  <c r="M25" i="28"/>
  <c r="I26" i="28"/>
  <c r="J26" i="28"/>
  <c r="K26" i="28"/>
  <c r="L26" i="28"/>
  <c r="M26" i="28"/>
  <c r="I29" i="28"/>
  <c r="J29" i="28"/>
  <c r="K29" i="28"/>
  <c r="L29" i="28"/>
  <c r="M29" i="28"/>
  <c r="I30" i="28"/>
  <c r="J30" i="28"/>
  <c r="K30" i="28"/>
  <c r="L30" i="28"/>
  <c r="M30" i="28"/>
  <c r="I31" i="28"/>
  <c r="J31" i="28"/>
  <c r="K31" i="28"/>
  <c r="L31" i="28"/>
  <c r="M31" i="28"/>
  <c r="I32" i="28"/>
  <c r="J32" i="28"/>
  <c r="K32" i="28"/>
  <c r="L32" i="28"/>
  <c r="M32" i="28"/>
  <c r="I34" i="28"/>
  <c r="J34" i="28"/>
  <c r="K34" i="28"/>
  <c r="L34" i="28"/>
  <c r="M34" i="28"/>
  <c r="J37" i="28"/>
  <c r="K37" i="28"/>
  <c r="L37" i="28"/>
  <c r="M37" i="28"/>
  <c r="I38" i="28"/>
  <c r="J38" i="28"/>
  <c r="K38" i="28"/>
  <c r="L38" i="28"/>
  <c r="M38" i="28"/>
  <c r="I40" i="28"/>
  <c r="J40" i="28"/>
  <c r="K40" i="28"/>
  <c r="L40" i="28"/>
  <c r="M40" i="28"/>
  <c r="I41" i="28"/>
  <c r="J41" i="28"/>
  <c r="K41" i="28"/>
  <c r="L41" i="28"/>
  <c r="M41" i="28"/>
  <c r="J44" i="28"/>
  <c r="K44" i="28"/>
  <c r="L44" i="28"/>
  <c r="M44" i="28"/>
  <c r="I45" i="28"/>
  <c r="J45" i="28"/>
  <c r="K45" i="28"/>
  <c r="L45" i="28"/>
  <c r="M45" i="28"/>
  <c r="I47" i="28"/>
  <c r="J47" i="28"/>
  <c r="K47" i="28"/>
  <c r="L47" i="28"/>
  <c r="M47" i="28"/>
  <c r="I48" i="28"/>
  <c r="J48" i="28"/>
  <c r="K48" i="28"/>
  <c r="L48" i="28"/>
  <c r="M48" i="28"/>
  <c r="J51" i="28"/>
  <c r="K51" i="28"/>
  <c r="L51" i="28"/>
  <c r="M51" i="28"/>
  <c r="I52" i="28"/>
  <c r="J52" i="28"/>
  <c r="K52" i="28"/>
  <c r="L52" i="28"/>
  <c r="M52" i="28"/>
  <c r="I54" i="28"/>
  <c r="J54" i="28"/>
  <c r="K54" i="28"/>
  <c r="L54" i="28"/>
  <c r="M54" i="28"/>
  <c r="I55" i="28"/>
  <c r="J55" i="28"/>
  <c r="K55" i="28"/>
  <c r="L55" i="28"/>
  <c r="M55" i="28"/>
  <c r="J58" i="28"/>
  <c r="K58" i="28"/>
  <c r="L58" i="28"/>
  <c r="M58" i="28"/>
  <c r="I59" i="28"/>
  <c r="J59" i="28"/>
  <c r="K59" i="28"/>
  <c r="L59" i="28"/>
  <c r="M59" i="28"/>
  <c r="I61" i="28"/>
  <c r="J61" i="28"/>
  <c r="K61" i="28"/>
  <c r="L61" i="28"/>
  <c r="M61" i="28"/>
  <c r="I62" i="28"/>
  <c r="J62" i="28"/>
  <c r="K62" i="28"/>
  <c r="L62" i="28"/>
  <c r="M62" i="28"/>
</calcChain>
</file>

<file path=xl/sharedStrings.xml><?xml version="1.0" encoding="utf-8"?>
<sst xmlns="http://schemas.openxmlformats.org/spreadsheetml/2006/main" count="76" uniqueCount="60">
  <si>
    <t>($ in thousands)</t>
  </si>
  <si>
    <t>Projected Financials</t>
  </si>
  <si>
    <t>Font Color Legend</t>
  </si>
  <si>
    <t>Please direct any modeling related inquiries to hello@financialoutsourcefunction.com</t>
  </si>
  <si>
    <r>
      <rPr>
        <b/>
        <sz val="8"/>
        <color rgb="FF0611E8"/>
        <rFont val="Arial"/>
        <family val="2"/>
      </rPr>
      <t>Blue</t>
    </r>
    <r>
      <rPr>
        <sz val="8"/>
        <color rgb="FF00B050"/>
        <rFont val="Arial"/>
        <family val="2"/>
      </rPr>
      <t xml:space="preserve"> </t>
    </r>
    <r>
      <rPr>
        <sz val="8"/>
        <color theme="1"/>
        <rFont val="Arial"/>
        <family val="2"/>
      </rPr>
      <t xml:space="preserve">indicates a hardcoded figure </t>
    </r>
  </si>
  <si>
    <t>Instructions</t>
  </si>
  <si>
    <t>This spreadsheet is provided for information purposes. The information is believed to be reliable, but Financial Outsource Function does not warrant its completeness or accuracy.</t>
  </si>
  <si>
    <t>Tranche</t>
  </si>
  <si>
    <t>Term</t>
  </si>
  <si>
    <t>Total Debt</t>
  </si>
  <si>
    <t>Debt Schedule</t>
  </si>
  <si>
    <t>Beginning Balance</t>
  </si>
  <si>
    <t>(–) Mandatory Repayment</t>
  </si>
  <si>
    <t>Ending Balance</t>
  </si>
  <si>
    <t>Total Debt Outstanding</t>
  </si>
  <si>
    <t>Interest Rate</t>
  </si>
  <si>
    <t>Principal</t>
  </si>
  <si>
    <t>Remaining</t>
  </si>
  <si>
    <t>Payment</t>
  </si>
  <si>
    <t>Repayment of Debt</t>
  </si>
  <si>
    <t>Total Repayment of Debt</t>
  </si>
  <si>
    <t>[Existing Loan 1]</t>
  </si>
  <si>
    <t>[Existing Loan 2]</t>
  </si>
  <si>
    <t>[Existing Loan 3]</t>
  </si>
  <si>
    <t>Debt Balance</t>
  </si>
  <si>
    <r>
      <rPr>
        <b/>
        <sz val="8"/>
        <color rgb="FF00B050"/>
        <rFont val="Arial"/>
        <family val="2"/>
      </rPr>
      <t>Green</t>
    </r>
    <r>
      <rPr>
        <sz val="8"/>
        <color rgb="FF00B050"/>
        <rFont val="Arial"/>
        <family val="2"/>
      </rPr>
      <t xml:space="preserve"> </t>
    </r>
    <r>
      <rPr>
        <sz val="8"/>
        <color theme="1"/>
        <rFont val="Arial"/>
        <family val="2"/>
      </rPr>
      <t>indicates a cell reference</t>
    </r>
  </si>
  <si>
    <r>
      <rPr>
        <b/>
        <sz val="8"/>
        <rFont val="Arial"/>
        <family val="2"/>
      </rPr>
      <t>Black</t>
    </r>
    <r>
      <rPr>
        <sz val="8"/>
        <color theme="1"/>
        <rFont val="Arial"/>
        <family val="2"/>
      </rPr>
      <t xml:space="preserve"> indicates a calculation</t>
    </r>
  </si>
  <si>
    <t>Year 1</t>
  </si>
  <si>
    <t>Year 2</t>
  </si>
  <si>
    <t>Year 3</t>
  </si>
  <si>
    <t>Year 4</t>
  </si>
  <si>
    <t>Year 5</t>
  </si>
  <si>
    <t>(–) Optional Repayment</t>
  </si>
  <si>
    <t>Steps:</t>
  </si>
  <si>
    <t>Notes:</t>
  </si>
  <si>
    <t>- Ensure iterative calculations are enabled within your Excel settings (File &gt; Options &gt; Formulas &gt; "Enable iterative calculation" box should have a check mark &gt; Click "OK")</t>
  </si>
  <si>
    <t>New Debt</t>
  </si>
  <si>
    <t>Interest Income</t>
  </si>
  <si>
    <t>Total Interest Expense (Income)</t>
  </si>
  <si>
    <t>- All numbers should be inputted in thousands</t>
  </si>
  <si>
    <t>- Do not adjust the structure of the calculations within cells with black font or the cell references in cells with green font, these cells serve as the foundation for the flow of the financial statements and will automatically calculate based on your inputted financial data</t>
  </si>
  <si>
    <t>Interest Expense (Income)</t>
  </si>
  <si>
    <t>- The Schedule assumes 3 existing tranches of Debt, and includes the option to input any expected new Debt</t>
  </si>
  <si>
    <t>- The financial data is currently populated with placeholder financials, follow the steps section below to customize the Model for your business</t>
  </si>
  <si>
    <t xml:space="preserve">- If your business does not have any existing or expected new Debt, input zeros for the Interest Rate, remaining amount, and Principal amount (in that order for the purpose of proper zero'd out calculations - the term can be kept as is and will not impact the calculations) </t>
  </si>
  <si>
    <t xml:space="preserve">- If you only have one or two tranches of Debt, input zeros for the Interest Rate, remaining amount, and Principal amount (in that order for the purpose of proper zero'd out calculations - the term can be kept as is and will not effect the calculations) </t>
  </si>
  <si>
    <t>1/1/25</t>
  </si>
  <si>
    <t>- This spreadsheet provides a framework for a Debt Schedule which calculates the Principal Repayment, Interest Expense, and net balance of your existing and any expected new Debt based on the terms of each loan</t>
  </si>
  <si>
    <t>- Keep updated regularly moving forward to ensure accurate visibility into your business' capital structure and repayment obligations</t>
  </si>
  <si>
    <t>8) Review the wholesome Schedule and use the information to inform decisions around capital structure and cash management</t>
  </si>
  <si>
    <t>2) Input the names of your existing Debt tranches in cells B8, B9, and B10</t>
  </si>
  <si>
    <t>3) Input the Principal and remaining amount, Interest Rate, and term (in years) of your existing debt tranches in cells D8 through G10</t>
  </si>
  <si>
    <t>4) Input the Principal and remaining amount, Interest Rate, and term (in years) of any new Debt you expect to raise this year in cells D11, F11, and G11 (do not adjust the formula in cell E11)</t>
  </si>
  <si>
    <t>- The projected period will begin with this year (Year 1)</t>
  </si>
  <si>
    <t xml:space="preserve">- If you would like to begin the projected period with next year, input January 1st (as "1/1/year") of next year in cell B3 </t>
  </si>
  <si>
    <t>1) Input the current date (day/month/year format) in cell B3 on this tab - this updates the 5-year projected period in the Debt Schedule with the next 5 year time period</t>
  </si>
  <si>
    <t>- The total annual Payment amount (Principal Repayment + Interest Expense) will automatically calculate in column H</t>
  </si>
  <si>
    <r>
      <t xml:space="preserve">5) Input any expected optional Principal Repayments (if your loan terms allow for early repayment) in rows 39, 46, 53, and 60 from columns I through M </t>
    </r>
    <r>
      <rPr>
        <b/>
        <u/>
        <sz val="8"/>
        <rFont val="Arial"/>
        <family val="2"/>
      </rPr>
      <t>as negative numbers</t>
    </r>
  </si>
  <si>
    <r>
      <t xml:space="preserve">6) Input any expected Interest Income in row 33 from columns I through M </t>
    </r>
    <r>
      <rPr>
        <b/>
        <u/>
        <sz val="8"/>
        <rFont val="Arial"/>
        <family val="2"/>
      </rPr>
      <t>as negative numbers</t>
    </r>
  </si>
  <si>
    <t>7) The Schedule in rows 14 through 62 will automatically calculate the Repayment, Interest Expense, and outstanding balance based on the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</si>
</sst>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_-;\-* #,##0.00_-;_-* &quot;-&quot;??_-;_-@_-"/>
    <numFmt numFmtId="165" formatCode="_-* #,##0_-;\(#,##0\)_-;_-* &quot;-&quot;_-;_-@_-"/>
    <numFmt numFmtId="166" formatCode="0.0%;\ \(0.0%\)"/>
    <numFmt numFmtId="167" formatCode="General&quot;A&quot;"/>
    <numFmt numFmtId="168" formatCode="General&quot;E&quot;"/>
    <numFmt numFmtId="169" formatCode="General&quot;P&quot;"/>
    <numFmt numFmtId="170" formatCode="#,##0_);\(#,##0\);\-\-_);@_)"/>
    <numFmt numFmtId="171" formatCode="@_)"/>
    <numFmt numFmtId="172" formatCode="#,##0.0\x_);\(#,##0.0\x\);\-\-_)"/>
    <numFmt numFmtId="173" formatCode="&quot;$&quot;#,##0_);\(&quot;$&quot;#,##0\)_);\-\-_);@_)"/>
    <numFmt numFmtId="174" formatCode="0.0%;\(0.0%\);&quot;-- &quot;;@_)"/>
    <numFmt numFmtId="175" formatCode="0\ &quot;Years&quot;"/>
    <numFmt numFmtId="176" formatCode="#,##0_);\(#,##0\);\-\-_)"/>
    <numFmt numFmtId="177" formatCode="#,##0_);\(#,##0\);&quot;-- &quot;"/>
    <numFmt numFmtId="178" formatCode="#,##0_);\(#,##0\)_);\-\-_);@_)"/>
    <numFmt numFmtId="179" formatCode="0.0%_);\(0.0%\)_);\-\-_)"/>
    <numFmt numFmtId="180" formatCode="&quot;$&quot;#,##0_);\(&quot;$&quot;#,##0\);\-_)"/>
    <numFmt numFmtId="181" formatCode="&quot;$&quot;#,##0_);\(&quot;$&quot;#,##0\)_);\-\-_)"/>
    <numFmt numFmtId="182" formatCode="#,##0_);\(#,##0\)_);\-\-_)"/>
  </numFmts>
  <fonts count="34" x14ac:knownFonts="1">
    <font>
      <sz val="11"/>
      <color theme="1"/>
      <name val="Calibri"/>
      <family val="2"/>
      <scheme val="minor"/>
    </font>
    <font>
      <sz val="11"/>
      <color theme="1"/>
      <name val="Calibri"/>
      <family val="2"/>
      <scheme val="minor"/>
    </font>
    <font>
      <u/>
      <sz val="10"/>
      <color theme="10"/>
      <name val="Arial"/>
      <family val="2"/>
    </font>
    <font>
      <sz val="12"/>
      <color theme="1"/>
      <name val="Arial"/>
      <family val="2"/>
    </font>
    <font>
      <sz val="8"/>
      <color theme="0"/>
      <name val="Arial"/>
      <family val="2"/>
    </font>
    <font>
      <b/>
      <sz val="12"/>
      <color theme="0"/>
      <name val="Arial"/>
      <family val="2"/>
    </font>
    <font>
      <sz val="12"/>
      <color theme="0"/>
      <name val="Arial"/>
      <family val="2"/>
    </font>
    <font>
      <b/>
      <sz val="14"/>
      <color theme="0"/>
      <name val="Arial"/>
      <family val="2"/>
    </font>
    <font>
      <i/>
      <sz val="12"/>
      <color theme="1"/>
      <name val="Arial"/>
      <family val="2"/>
    </font>
    <font>
      <i/>
      <sz val="10"/>
      <color theme="0"/>
      <name val="Arial"/>
      <family val="2"/>
    </font>
    <font>
      <i/>
      <sz val="11"/>
      <color theme="1"/>
      <name val="Arial"/>
      <family val="2"/>
    </font>
    <font>
      <i/>
      <sz val="11"/>
      <name val="Arial"/>
      <family val="2"/>
    </font>
    <font>
      <sz val="11"/>
      <color theme="1"/>
      <name val="Arial"/>
      <family val="2"/>
    </font>
    <font>
      <sz val="8"/>
      <name val="Arial"/>
      <family val="2"/>
    </font>
    <font>
      <b/>
      <sz val="8"/>
      <name val="Arial"/>
      <family val="2"/>
    </font>
    <font>
      <sz val="8"/>
      <color rgb="FF00B050"/>
      <name val="Arial"/>
      <family val="2"/>
    </font>
    <font>
      <b/>
      <sz val="8"/>
      <color rgb="FF0611E8"/>
      <name val="Arial"/>
      <family val="2"/>
    </font>
    <font>
      <sz val="8"/>
      <color theme="1"/>
      <name val="Arial"/>
      <family val="2"/>
    </font>
    <font>
      <sz val="10"/>
      <name val="Arial"/>
      <family val="2"/>
    </font>
    <font>
      <b/>
      <sz val="8"/>
      <color rgb="FF0000FF"/>
      <name val="Arial"/>
      <family val="2"/>
    </font>
    <font>
      <b/>
      <sz val="11"/>
      <color theme="1"/>
      <name val="Arial"/>
      <family val="2"/>
    </font>
    <font>
      <b/>
      <sz val="11"/>
      <color rgb="FF0000FF"/>
      <name val="Arial"/>
      <family val="2"/>
    </font>
    <font>
      <b/>
      <sz val="11"/>
      <name val="Arial"/>
      <family val="2"/>
    </font>
    <font>
      <sz val="11"/>
      <color rgb="FF0000FF"/>
      <name val="Arial"/>
      <family val="2"/>
    </font>
    <font>
      <sz val="11"/>
      <name val="Arial"/>
      <family val="2"/>
    </font>
    <font>
      <b/>
      <sz val="12"/>
      <color theme="1"/>
      <name val="Arial"/>
      <family val="2"/>
    </font>
    <font>
      <sz val="12"/>
      <color rgb="FFFF0000"/>
      <name val="Arial"/>
      <family val="2"/>
    </font>
    <font>
      <u/>
      <sz val="11"/>
      <color theme="1"/>
      <name val="Arial"/>
      <family val="2"/>
    </font>
    <font>
      <b/>
      <sz val="11"/>
      <color theme="0"/>
      <name val="Arial"/>
      <family val="2"/>
    </font>
    <font>
      <i/>
      <u/>
      <sz val="11"/>
      <color theme="1"/>
      <name val="Arial"/>
      <family val="2"/>
    </font>
    <font>
      <b/>
      <u/>
      <sz val="11"/>
      <color theme="1"/>
      <name val="Arial"/>
      <family val="2"/>
    </font>
    <font>
      <b/>
      <sz val="8"/>
      <color rgb="FF00B050"/>
      <name val="Arial"/>
      <family val="2"/>
    </font>
    <font>
      <b/>
      <sz val="8"/>
      <color theme="0"/>
      <name val="Arial"/>
      <family val="2"/>
    </font>
    <font>
      <b/>
      <u/>
      <sz val="8"/>
      <name val="Arial"/>
      <family val="2"/>
    </font>
  </fonts>
  <fills count="4">
    <fill>
      <patternFill patternType="none"/>
    </fill>
    <fill>
      <patternFill patternType="gray125"/>
    </fill>
    <fill>
      <patternFill patternType="solid">
        <fgColor rgb="FF04245D"/>
        <bgColor indexed="64"/>
      </patternFill>
    </fill>
    <fill>
      <patternFill patternType="solid">
        <fgColor theme="0" tint="-0.14999847407452621"/>
        <bgColor indexed="64"/>
      </patternFill>
    </fill>
  </fills>
  <borders count="19">
    <border>
      <left/>
      <right/>
      <top/>
      <bottom/>
      <diagonal/>
    </border>
    <border>
      <left/>
      <right/>
      <top style="thin">
        <color indexed="64"/>
      </top>
      <bottom/>
      <diagonal/>
    </border>
    <border>
      <left/>
      <right/>
      <top/>
      <bottom style="thin">
        <color indexed="64"/>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indexed="64"/>
      </right>
      <top style="thin">
        <color indexed="64"/>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indexed="64"/>
      </bottom>
      <diagonal/>
    </border>
    <border>
      <left/>
      <right style="thin">
        <color indexed="64"/>
      </right>
      <top style="thin">
        <color theme="0"/>
      </top>
      <bottom style="thin">
        <color theme="0"/>
      </bottom>
      <diagonal/>
    </border>
    <border>
      <left/>
      <right/>
      <top style="thin">
        <color theme="0"/>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2" fillId="0" borderId="0" applyNumberFormat="0" applyFill="0" applyBorder="0" applyAlignment="0" applyProtection="0"/>
    <xf numFmtId="0" fontId="13" fillId="0" borderId="0"/>
  </cellStyleXfs>
  <cellXfs count="133">
    <xf numFmtId="0" fontId="0" fillId="0" borderId="0" xfId="0"/>
    <xf numFmtId="165" fontId="3" fillId="0" borderId="0" xfId="1" applyNumberFormat="1" applyFont="1" applyFill="1"/>
    <xf numFmtId="165" fontId="3" fillId="0" borderId="0" xfId="1" applyNumberFormat="1" applyFont="1"/>
    <xf numFmtId="165" fontId="3" fillId="0" borderId="0" xfId="1" applyNumberFormat="1" applyFont="1" applyAlignment="1">
      <alignment horizontal="center"/>
    </xf>
    <xf numFmtId="165" fontId="3" fillId="0" borderId="0" xfId="1" applyNumberFormat="1" applyFont="1" applyFill="1" applyBorder="1"/>
    <xf numFmtId="165" fontId="8" fillId="0" borderId="0" xfId="1" applyNumberFormat="1" applyFont="1"/>
    <xf numFmtId="165" fontId="3" fillId="0" borderId="0" xfId="1" applyNumberFormat="1" applyFont="1" applyFill="1" applyBorder="1" applyAlignment="1">
      <alignment horizontal="right"/>
    </xf>
    <xf numFmtId="165" fontId="12" fillId="0" borderId="0" xfId="1" applyNumberFormat="1" applyFont="1" applyFill="1"/>
    <xf numFmtId="165" fontId="12" fillId="0" borderId="0" xfId="1" applyNumberFormat="1" applyFont="1" applyFill="1" applyBorder="1"/>
    <xf numFmtId="165" fontId="12" fillId="0" borderId="0" xfId="1" applyNumberFormat="1" applyFont="1" applyFill="1" applyBorder="1" applyAlignment="1">
      <alignment horizontal="right"/>
    </xf>
    <xf numFmtId="165" fontId="4" fillId="2" borderId="0" xfId="1" applyNumberFormat="1" applyFont="1" applyFill="1"/>
    <xf numFmtId="165" fontId="3" fillId="2" borderId="0" xfId="1" applyNumberFormat="1" applyFont="1" applyFill="1"/>
    <xf numFmtId="165" fontId="5" fillId="2" borderId="3" xfId="1" applyNumberFormat="1" applyFont="1" applyFill="1" applyBorder="1" applyAlignment="1">
      <alignment horizontal="centerContinuous"/>
    </xf>
    <xf numFmtId="165" fontId="6" fillId="2" borderId="3" xfId="1" applyNumberFormat="1" applyFont="1" applyFill="1" applyBorder="1" applyAlignment="1">
      <alignment horizontal="centerContinuous"/>
    </xf>
    <xf numFmtId="165" fontId="6" fillId="2" borderId="4" xfId="1" applyNumberFormat="1" applyFont="1" applyFill="1" applyBorder="1" applyAlignment="1">
      <alignment horizontal="centerContinuous"/>
    </xf>
    <xf numFmtId="165" fontId="7" fillId="2" borderId="0" xfId="1" applyNumberFormat="1" applyFont="1" applyFill="1" applyAlignment="1"/>
    <xf numFmtId="0" fontId="18" fillId="0" borderId="0" xfId="7" applyFont="1"/>
    <xf numFmtId="165" fontId="9" fillId="2" borderId="0" xfId="1" applyNumberFormat="1" applyFont="1" applyFill="1" applyAlignment="1">
      <alignment horizontal="left"/>
    </xf>
    <xf numFmtId="165" fontId="10" fillId="0" borderId="0" xfId="1" applyNumberFormat="1" applyFont="1" applyBorder="1" applyAlignment="1">
      <alignment vertical="center"/>
    </xf>
    <xf numFmtId="166" fontId="11" fillId="0" borderId="0" xfId="2" applyNumberFormat="1" applyFont="1" applyBorder="1" applyAlignment="1">
      <alignment horizontal="right" vertical="center"/>
    </xf>
    <xf numFmtId="167" fontId="5" fillId="2" borderId="0" xfId="1" applyNumberFormat="1" applyFont="1" applyFill="1" applyAlignment="1">
      <alignment horizontal="center"/>
    </xf>
    <xf numFmtId="168" fontId="5" fillId="2" borderId="0" xfId="0" applyNumberFormat="1" applyFont="1" applyFill="1" applyAlignment="1">
      <alignment horizontal="center"/>
    </xf>
    <xf numFmtId="169" fontId="5" fillId="2" borderId="0" xfId="0" applyNumberFormat="1" applyFont="1" applyFill="1" applyAlignment="1">
      <alignment horizontal="center"/>
    </xf>
    <xf numFmtId="167" fontId="5" fillId="2" borderId="5" xfId="1" applyNumberFormat="1" applyFont="1" applyFill="1" applyBorder="1" applyAlignment="1">
      <alignment horizontal="center"/>
    </xf>
    <xf numFmtId="165" fontId="20" fillId="0" borderId="2" xfId="1" applyNumberFormat="1" applyFont="1" applyBorder="1" applyAlignment="1">
      <alignment vertical="center"/>
    </xf>
    <xf numFmtId="165" fontId="21" fillId="0" borderId="2" xfId="1" applyNumberFormat="1" applyFont="1" applyBorder="1" applyAlignment="1">
      <alignment horizontal="right" vertical="center"/>
    </xf>
    <xf numFmtId="165" fontId="21" fillId="0" borderId="8" xfId="1" applyNumberFormat="1" applyFont="1" applyBorder="1" applyAlignment="1">
      <alignment horizontal="right" vertical="center"/>
    </xf>
    <xf numFmtId="165" fontId="22" fillId="0" borderId="2" xfId="1" applyNumberFormat="1" applyFont="1" applyBorder="1" applyAlignment="1">
      <alignment horizontal="right" vertical="center"/>
    </xf>
    <xf numFmtId="165" fontId="3" fillId="0" borderId="0" xfId="1" applyNumberFormat="1" applyFont="1" applyBorder="1" applyAlignment="1">
      <alignment horizontal="center"/>
    </xf>
    <xf numFmtId="0" fontId="12" fillId="0" borderId="0" xfId="0" applyFont="1"/>
    <xf numFmtId="170" fontId="27" fillId="0" borderId="0" xfId="0" applyNumberFormat="1" applyFont="1"/>
    <xf numFmtId="171" fontId="11" fillId="0" borderId="2" xfId="0" quotePrefix="1" applyNumberFormat="1" applyFont="1" applyBorder="1" applyAlignment="1">
      <alignment horizontal="right"/>
    </xf>
    <xf numFmtId="171" fontId="11" fillId="0" borderId="0" xfId="0" quotePrefix="1" applyNumberFormat="1" applyFont="1" applyAlignment="1">
      <alignment horizontal="right"/>
    </xf>
    <xf numFmtId="170" fontId="27" fillId="0" borderId="0" xfId="0" applyNumberFormat="1" applyFont="1" applyAlignment="1">
      <alignment horizontal="right"/>
    </xf>
    <xf numFmtId="170" fontId="12" fillId="0" borderId="0" xfId="0" applyNumberFormat="1" applyFont="1"/>
    <xf numFmtId="172" fontId="12" fillId="0" borderId="0" xfId="0" applyNumberFormat="1" applyFont="1" applyAlignment="1">
      <alignment horizontal="right"/>
    </xf>
    <xf numFmtId="173" fontId="23" fillId="0" borderId="0" xfId="0" applyNumberFormat="1" applyFont="1"/>
    <xf numFmtId="174" fontId="23" fillId="0" borderId="1" xfId="0" applyNumberFormat="1" applyFont="1" applyBorder="1" applyAlignment="1">
      <alignment horizontal="right"/>
    </xf>
    <xf numFmtId="175" fontId="23" fillId="0" borderId="1" xfId="0" applyNumberFormat="1" applyFont="1" applyBorder="1" applyAlignment="1">
      <alignment horizontal="right"/>
    </xf>
    <xf numFmtId="170" fontId="12" fillId="0" borderId="0" xfId="0" applyNumberFormat="1" applyFont="1" applyAlignment="1">
      <alignment horizontal="right"/>
    </xf>
    <xf numFmtId="172" fontId="23" fillId="0" borderId="0" xfId="0" applyNumberFormat="1" applyFont="1" applyAlignment="1">
      <alignment horizontal="right"/>
    </xf>
    <xf numFmtId="173" fontId="23" fillId="0" borderId="0" xfId="0" applyNumberFormat="1" applyFont="1" applyAlignment="1">
      <alignment horizontal="right"/>
    </xf>
    <xf numFmtId="175" fontId="23" fillId="0" borderId="0" xfId="0" applyNumberFormat="1" applyFont="1" applyAlignment="1">
      <alignment horizontal="right"/>
    </xf>
    <xf numFmtId="174" fontId="23" fillId="0" borderId="0" xfId="0" applyNumberFormat="1" applyFont="1" applyAlignment="1">
      <alignment horizontal="right"/>
    </xf>
    <xf numFmtId="173" fontId="12" fillId="0" borderId="0" xfId="0" applyNumberFormat="1" applyFont="1" applyAlignment="1">
      <alignment horizontal="right"/>
    </xf>
    <xf numFmtId="172" fontId="21" fillId="0" borderId="1" xfId="0" applyNumberFormat="1" applyFont="1" applyBorder="1" applyAlignment="1">
      <alignment horizontal="right"/>
    </xf>
    <xf numFmtId="173" fontId="20" fillId="0" borderId="1" xfId="0" applyNumberFormat="1" applyFont="1" applyBorder="1"/>
    <xf numFmtId="176" fontId="20" fillId="0" borderId="1" xfId="0" applyNumberFormat="1" applyFont="1" applyBorder="1"/>
    <xf numFmtId="37" fontId="28" fillId="0" borderId="0" xfId="0" applyNumberFormat="1" applyFont="1" applyAlignment="1">
      <alignment vertical="center"/>
    </xf>
    <xf numFmtId="165" fontId="12" fillId="0" borderId="0" xfId="1" applyNumberFormat="1" applyFont="1" applyFill="1" applyBorder="1" applyAlignment="1">
      <alignment horizontal="center"/>
    </xf>
    <xf numFmtId="165" fontId="26" fillId="0" borderId="0" xfId="1" applyNumberFormat="1" applyFont="1"/>
    <xf numFmtId="170" fontId="24" fillId="0" borderId="0" xfId="0" applyNumberFormat="1" applyFont="1" applyAlignment="1">
      <alignment horizontal="right"/>
    </xf>
    <xf numFmtId="177" fontId="20" fillId="0" borderId="0" xfId="0" applyNumberFormat="1" applyFont="1"/>
    <xf numFmtId="173" fontId="20" fillId="0" borderId="0" xfId="0" applyNumberFormat="1" applyFont="1" applyAlignment="1">
      <alignment horizontal="right"/>
    </xf>
    <xf numFmtId="177" fontId="12" fillId="0" borderId="0" xfId="0" applyNumberFormat="1" applyFont="1"/>
    <xf numFmtId="177" fontId="12" fillId="0" borderId="0" xfId="0" applyNumberFormat="1" applyFont="1" applyAlignment="1">
      <alignment horizontal="right"/>
    </xf>
    <xf numFmtId="0" fontId="30" fillId="0" borderId="0" xfId="0" applyFont="1"/>
    <xf numFmtId="173" fontId="24" fillId="0" borderId="0" xfId="0" applyNumberFormat="1" applyFont="1" applyAlignment="1">
      <alignment horizontal="right"/>
    </xf>
    <xf numFmtId="176" fontId="12" fillId="0" borderId="0" xfId="0" applyNumberFormat="1" applyFont="1"/>
    <xf numFmtId="178" fontId="24" fillId="0" borderId="0" xfId="0" applyNumberFormat="1" applyFont="1" applyAlignment="1">
      <alignment horizontal="right"/>
    </xf>
    <xf numFmtId="0" fontId="20" fillId="0" borderId="1" xfId="0" applyFont="1" applyBorder="1"/>
    <xf numFmtId="170" fontId="24" fillId="0" borderId="1" xfId="0" applyNumberFormat="1" applyFont="1" applyBorder="1" applyAlignment="1">
      <alignment horizontal="right"/>
    </xf>
    <xf numFmtId="177" fontId="20" fillId="0" borderId="1" xfId="0" applyNumberFormat="1" applyFont="1" applyBorder="1"/>
    <xf numFmtId="173" fontId="22" fillId="0" borderId="1" xfId="0" applyNumberFormat="1" applyFont="1" applyBorder="1" applyAlignment="1">
      <alignment horizontal="right"/>
    </xf>
    <xf numFmtId="179" fontId="24" fillId="0" borderId="0" xfId="2" applyNumberFormat="1" applyFont="1" applyFill="1" applyBorder="1" applyAlignment="1">
      <alignment horizontal="right"/>
    </xf>
    <xf numFmtId="0" fontId="24" fillId="0" borderId="0" xfId="0" applyFont="1" applyAlignment="1">
      <alignment horizontal="left"/>
    </xf>
    <xf numFmtId="180" fontId="24" fillId="0" borderId="0" xfId="0" applyNumberFormat="1" applyFont="1" applyAlignment="1">
      <alignment horizontal="right"/>
    </xf>
    <xf numFmtId="0" fontId="24" fillId="0" borderId="0" xfId="0" applyFont="1"/>
    <xf numFmtId="177" fontId="24" fillId="0" borderId="0" xfId="0" applyNumberFormat="1" applyFont="1"/>
    <xf numFmtId="181" fontId="24" fillId="0" borderId="0" xfId="0" applyNumberFormat="1" applyFont="1" applyAlignment="1">
      <alignment horizontal="right"/>
    </xf>
    <xf numFmtId="182" fontId="24" fillId="0" borderId="0" xfId="0" applyNumberFormat="1" applyFont="1" applyAlignment="1">
      <alignment horizontal="right"/>
    </xf>
    <xf numFmtId="0" fontId="22" fillId="0" borderId="1" xfId="0" applyFont="1" applyBorder="1"/>
    <xf numFmtId="177" fontId="22" fillId="0" borderId="1" xfId="0" applyNumberFormat="1" applyFont="1" applyBorder="1"/>
    <xf numFmtId="181" fontId="22" fillId="0" borderId="1" xfId="0" applyNumberFormat="1" applyFont="1" applyBorder="1" applyAlignment="1">
      <alignment horizontal="right"/>
    </xf>
    <xf numFmtId="0" fontId="24" fillId="0" borderId="0" xfId="0" applyFont="1" applyAlignment="1">
      <alignment horizontal="left" indent="1"/>
    </xf>
    <xf numFmtId="0" fontId="22" fillId="0" borderId="0" xfId="0" applyFont="1"/>
    <xf numFmtId="177" fontId="22" fillId="0" borderId="0" xfId="0" applyNumberFormat="1" applyFont="1"/>
    <xf numFmtId="181" fontId="22" fillId="0" borderId="0" xfId="0" applyNumberFormat="1" applyFont="1" applyAlignment="1">
      <alignment horizontal="right"/>
    </xf>
    <xf numFmtId="173" fontId="22" fillId="0" borderId="0" xfId="0" applyNumberFormat="1" applyFont="1" applyAlignment="1">
      <alignment horizontal="right"/>
    </xf>
    <xf numFmtId="170" fontId="12" fillId="0" borderId="6" xfId="0" applyNumberFormat="1" applyFont="1" applyBorder="1" applyAlignment="1">
      <alignment horizontal="right"/>
    </xf>
    <xf numFmtId="181" fontId="22" fillId="0" borderId="7" xfId="0" applyNumberFormat="1" applyFont="1" applyBorder="1" applyAlignment="1">
      <alignment horizontal="right"/>
    </xf>
    <xf numFmtId="181" fontId="22" fillId="0" borderId="6" xfId="0" applyNumberFormat="1" applyFont="1" applyBorder="1" applyAlignment="1">
      <alignment horizontal="right"/>
    </xf>
    <xf numFmtId="171" fontId="10" fillId="0" borderId="0" xfId="0" quotePrefix="1" applyNumberFormat="1" applyFont="1" applyAlignment="1">
      <alignment horizontal="right"/>
    </xf>
    <xf numFmtId="179" fontId="24" fillId="0" borderId="0" xfId="0" applyNumberFormat="1" applyFont="1" applyAlignment="1">
      <alignment horizontal="center"/>
    </xf>
    <xf numFmtId="176" fontId="12" fillId="0" borderId="2" xfId="0" applyNumberFormat="1" applyFont="1" applyBorder="1"/>
    <xf numFmtId="170" fontId="12" fillId="0" borderId="2" xfId="0" applyNumberFormat="1" applyFont="1" applyBorder="1" applyAlignment="1">
      <alignment horizontal="right"/>
    </xf>
    <xf numFmtId="170" fontId="12" fillId="0" borderId="8" xfId="0" applyNumberFormat="1" applyFont="1" applyBorder="1" applyAlignment="1">
      <alignment horizontal="right"/>
    </xf>
    <xf numFmtId="165" fontId="20" fillId="3" borderId="0" xfId="1" applyNumberFormat="1" applyFont="1" applyFill="1" applyBorder="1" applyAlignment="1">
      <alignment vertical="center"/>
    </xf>
    <xf numFmtId="165" fontId="21" fillId="3" borderId="0" xfId="1" applyNumberFormat="1" applyFont="1" applyFill="1" applyBorder="1" applyAlignment="1">
      <alignment horizontal="right" vertical="center"/>
    </xf>
    <xf numFmtId="165" fontId="22" fillId="3" borderId="0" xfId="1" applyNumberFormat="1" applyFont="1" applyFill="1" applyBorder="1" applyAlignment="1">
      <alignment horizontal="right" vertical="center"/>
    </xf>
    <xf numFmtId="173" fontId="24" fillId="0" borderId="0" xfId="0" applyNumberFormat="1" applyFont="1"/>
    <xf numFmtId="171" fontId="20" fillId="0" borderId="0" xfId="0" applyNumberFormat="1" applyFont="1" applyAlignment="1">
      <alignment horizontal="right"/>
    </xf>
    <xf numFmtId="173" fontId="24" fillId="0" borderId="1" xfId="0" applyNumberFormat="1" applyFont="1" applyBorder="1"/>
    <xf numFmtId="173" fontId="24" fillId="0" borderId="2" xfId="0" applyNumberFormat="1" applyFont="1" applyBorder="1" applyAlignment="1">
      <alignment horizontal="right"/>
    </xf>
    <xf numFmtId="165" fontId="5" fillId="2" borderId="0" xfId="1" applyNumberFormat="1" applyFont="1" applyFill="1" applyAlignment="1">
      <alignment horizontal="right"/>
    </xf>
    <xf numFmtId="167" fontId="5" fillId="2" borderId="13" xfId="1" applyNumberFormat="1" applyFont="1" applyFill="1" applyBorder="1" applyAlignment="1">
      <alignment horizontal="center"/>
    </xf>
    <xf numFmtId="165" fontId="25" fillId="0" borderId="0" xfId="1" applyNumberFormat="1" applyFont="1" applyFill="1"/>
    <xf numFmtId="165" fontId="32" fillId="2" borderId="0" xfId="1" applyNumberFormat="1" applyFont="1" applyFill="1"/>
    <xf numFmtId="165" fontId="25" fillId="0" borderId="0" xfId="1" applyNumberFormat="1" applyFont="1" applyFill="1" applyBorder="1" applyAlignment="1">
      <alignment horizontal="right"/>
    </xf>
    <xf numFmtId="165" fontId="25" fillId="0" borderId="0" xfId="1" applyNumberFormat="1" applyFont="1" applyFill="1" applyBorder="1"/>
    <xf numFmtId="178" fontId="23" fillId="0" borderId="0" xfId="0" applyNumberFormat="1" applyFont="1" applyAlignment="1">
      <alignment horizontal="right"/>
    </xf>
    <xf numFmtId="176" fontId="12" fillId="0" borderId="14" xfId="0" applyNumberFormat="1" applyFont="1" applyBorder="1"/>
    <xf numFmtId="170" fontId="12" fillId="0" borderId="15" xfId="0" applyNumberFormat="1" applyFont="1" applyBorder="1" applyAlignment="1">
      <alignment horizontal="right"/>
    </xf>
    <xf numFmtId="170" fontId="12" fillId="0" borderId="17" xfId="0" applyNumberFormat="1" applyFont="1" applyBorder="1" applyAlignment="1">
      <alignment horizontal="right"/>
    </xf>
    <xf numFmtId="176" fontId="12" fillId="0" borderId="18" xfId="0" applyNumberFormat="1" applyFont="1" applyBorder="1"/>
    <xf numFmtId="170" fontId="12" fillId="0" borderId="18" xfId="0" applyNumberFormat="1" applyFont="1" applyBorder="1" applyAlignment="1">
      <alignment horizontal="right"/>
    </xf>
    <xf numFmtId="170" fontId="12" fillId="0" borderId="16" xfId="0" applyNumberFormat="1" applyFont="1" applyBorder="1" applyAlignment="1">
      <alignment horizontal="right"/>
    </xf>
    <xf numFmtId="0" fontId="20" fillId="0" borderId="2" xfId="1" applyNumberFormat="1" applyFont="1" applyBorder="1" applyAlignment="1">
      <alignment vertical="center"/>
    </xf>
    <xf numFmtId="0" fontId="22" fillId="0" borderId="1" xfId="0" quotePrefix="1" applyFont="1" applyBorder="1"/>
    <xf numFmtId="0" fontId="11" fillId="0" borderId="2" xfId="0" quotePrefix="1" applyFont="1" applyBorder="1" applyAlignment="1">
      <alignment horizontal="left"/>
    </xf>
    <xf numFmtId="0" fontId="23" fillId="0" borderId="0" xfId="0" quotePrefix="1" applyFont="1"/>
    <xf numFmtId="0" fontId="20" fillId="0" borderId="1" xfId="0" quotePrefix="1" applyFont="1" applyBorder="1"/>
    <xf numFmtId="0" fontId="24" fillId="0" borderId="0" xfId="0" quotePrefix="1" applyFont="1"/>
    <xf numFmtId="0" fontId="22" fillId="0" borderId="0" xfId="0" quotePrefix="1" applyFont="1"/>
    <xf numFmtId="0" fontId="29" fillId="0" borderId="0" xfId="0" quotePrefix="1" applyFont="1"/>
    <xf numFmtId="0" fontId="12" fillId="0" borderId="0" xfId="0" quotePrefix="1" applyFont="1"/>
    <xf numFmtId="0" fontId="24" fillId="0" borderId="0" xfId="0" quotePrefix="1" applyFont="1" applyAlignment="1">
      <alignment horizontal="left"/>
    </xf>
    <xf numFmtId="0" fontId="13" fillId="0" borderId="0" xfId="7" applyAlignment="1">
      <alignment wrapText="1"/>
    </xf>
    <xf numFmtId="0" fontId="0" fillId="0" borderId="0" xfId="0" applyAlignment="1">
      <alignment wrapText="1"/>
    </xf>
    <xf numFmtId="0" fontId="0" fillId="0" borderId="0" xfId="0" quotePrefix="1" applyAlignment="1">
      <alignment horizontal="left" wrapText="1"/>
    </xf>
    <xf numFmtId="0" fontId="13" fillId="0" borderId="0" xfId="7" quotePrefix="1" applyAlignment="1">
      <alignment horizontal="left" wrapText="1"/>
    </xf>
    <xf numFmtId="0" fontId="13" fillId="0" borderId="0" xfId="7" applyAlignment="1">
      <alignment vertical="center" wrapText="1"/>
    </xf>
    <xf numFmtId="0" fontId="14" fillId="0" borderId="12" xfId="7" applyFont="1" applyBorder="1" applyAlignment="1">
      <alignment horizontal="left" vertical="center" wrapText="1"/>
    </xf>
    <xf numFmtId="49" fontId="19" fillId="0" borderId="11" xfId="7" applyNumberFormat="1" applyFont="1" applyBorder="1" applyAlignment="1">
      <alignment horizontal="left" vertical="center" wrapText="1"/>
    </xf>
    <xf numFmtId="0" fontId="13" fillId="0" borderId="10" xfId="7" applyBorder="1" applyAlignment="1">
      <alignment vertical="center" wrapText="1"/>
    </xf>
    <xf numFmtId="0" fontId="13" fillId="0" borderId="11" xfId="7" applyBorder="1" applyAlignment="1">
      <alignment vertical="center" wrapText="1"/>
    </xf>
    <xf numFmtId="0" fontId="33" fillId="0" borderId="10" xfId="7" applyFont="1" applyBorder="1" applyAlignment="1">
      <alignment vertical="center" wrapText="1"/>
    </xf>
    <xf numFmtId="0" fontId="14" fillId="0" borderId="10" xfId="7" applyFont="1" applyBorder="1" applyAlignment="1">
      <alignment vertical="center" wrapText="1"/>
    </xf>
    <xf numFmtId="0" fontId="13" fillId="0" borderId="10" xfId="7" quotePrefix="1" applyBorder="1" applyAlignment="1">
      <alignment horizontal="left" vertical="center" wrapText="1" indent="1"/>
    </xf>
    <xf numFmtId="0" fontId="13" fillId="0" borderId="10" xfId="7" quotePrefix="1" applyBorder="1" applyAlignment="1">
      <alignment vertical="center" wrapText="1"/>
    </xf>
    <xf numFmtId="0" fontId="13" fillId="0" borderId="10" xfId="7" quotePrefix="1" applyBorder="1" applyAlignment="1">
      <alignment horizontal="left" vertical="center" wrapText="1"/>
    </xf>
    <xf numFmtId="0" fontId="14" fillId="0" borderId="9" xfId="7" applyFont="1" applyBorder="1" applyAlignment="1">
      <alignment horizontal="center" vertical="center" wrapText="1"/>
    </xf>
    <xf numFmtId="0" fontId="13" fillId="0" borderId="11" xfId="7" quotePrefix="1" applyBorder="1" applyAlignment="1">
      <alignment horizontal="left" vertical="center" wrapText="1" indent="1"/>
    </xf>
  </cellXfs>
  <cellStyles count="8">
    <cellStyle name="Comma" xfId="1" builtinId="3"/>
    <cellStyle name="Hyperlink 2" xfId="4" xr:uid="{00000000-0005-0000-0000-000002000000}"/>
    <cellStyle name="Hyperlink 2 2" xfId="6" xr:uid="{289D098A-02EE-4877-893B-2B475D44A4F4}"/>
    <cellStyle name="Normal" xfId="0" builtinId="0"/>
    <cellStyle name="Normal 2" xfId="3" xr:uid="{00000000-0005-0000-0000-000004000000}"/>
    <cellStyle name="Normal 2 2" xfId="5" xr:uid="{7735892C-8B13-4550-9007-E41D36044AB1}"/>
    <cellStyle name="Normal 3" xfId="7" xr:uid="{6EB48989-38D0-4033-8E1D-74B6F9DBB1F1}"/>
    <cellStyle name="Percent" xfId="2" builtinId="5"/>
  </cellStyles>
  <dxfs count="0"/>
  <tableStyles count="0" defaultTableStyle="TableStyleMedium2" defaultPivotStyle="PivotStyleLight16"/>
  <colors>
    <mruColors>
      <color rgb="FF0000FF"/>
      <color rgb="FF04245D"/>
      <color rgb="FF1E8496"/>
      <color rgb="FF132E57"/>
      <color rgb="FFFA621C"/>
      <color rgb="FF24EC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657</xdr:colOff>
      <xdr:row>38</xdr:row>
      <xdr:rowOff>81527</xdr:rowOff>
    </xdr:from>
    <xdr:to>
      <xdr:col>1</xdr:col>
      <xdr:colOff>887248</xdr:colOff>
      <xdr:row>40</xdr:row>
      <xdr:rowOff>106066</xdr:rowOff>
    </xdr:to>
    <xdr:pic>
      <xdr:nvPicPr>
        <xdr:cNvPr id="3" name="Picture 2">
          <a:extLst>
            <a:ext uri="{FF2B5EF4-FFF2-40B4-BE49-F238E27FC236}">
              <a16:creationId xmlns:a16="http://schemas.microsoft.com/office/drawing/2014/main" id="{04A88BBB-C99E-434E-853E-73B535845397}"/>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28292" t="28810" r="31994" b="37480"/>
        <a:stretch/>
      </xdr:blipFill>
      <xdr:spPr>
        <a:xfrm>
          <a:off x="58635" y="3502244"/>
          <a:ext cx="886591" cy="396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6350</xdr:colOff>
      <xdr:row>67</xdr:row>
      <xdr:rowOff>6350</xdr:rowOff>
    </xdr:from>
    <xdr:ext cx="1217553" cy="565150"/>
    <xdr:pic>
      <xdr:nvPicPr>
        <xdr:cNvPr id="2" name="Picture 1">
          <a:extLst>
            <a:ext uri="{FF2B5EF4-FFF2-40B4-BE49-F238E27FC236}">
              <a16:creationId xmlns:a16="http://schemas.microsoft.com/office/drawing/2014/main" id="{3F0A58F6-DD98-44F2-909C-BA775842F4C8}"/>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28292" t="28810" r="31994" b="37480"/>
        <a:stretch/>
      </xdr:blipFill>
      <xdr:spPr>
        <a:xfrm>
          <a:off x="66675" y="13811250"/>
          <a:ext cx="1217553" cy="56515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B329-E971-47F4-A1A0-8B42F11D6E09}">
  <dimension ref="B1:H45"/>
  <sheetViews>
    <sheetView showGridLines="0" tabSelected="1" zoomScaleNormal="100" workbookViewId="0"/>
  </sheetViews>
  <sheetFormatPr defaultRowHeight="10" x14ac:dyDescent="0.2"/>
  <cols>
    <col min="1" max="1" width="0.81640625" style="117" customWidth="1"/>
    <col min="2" max="2" width="158" style="117" bestFit="1" customWidth="1"/>
    <col min="3" max="3" width="8.7265625" style="117"/>
    <col min="4" max="4" width="39.90625" style="117" customWidth="1"/>
    <col min="5" max="5" width="159.90625" style="117" bestFit="1" customWidth="1"/>
    <col min="6" max="16384" width="8.7265625" style="117"/>
  </cols>
  <sheetData>
    <row r="1" spans="2:8" ht="5" customHeight="1" x14ac:dyDescent="0.2"/>
    <row r="2" spans="2:8" ht="12" customHeight="1" x14ac:dyDescent="0.2">
      <c r="B2" s="122" t="s">
        <v>10</v>
      </c>
    </row>
    <row r="3" spans="2:8" ht="12" customHeight="1" x14ac:dyDescent="0.2">
      <c r="B3" s="123" t="s">
        <v>46</v>
      </c>
    </row>
    <row r="4" spans="2:8" ht="12" customHeight="1" x14ac:dyDescent="0.2"/>
    <row r="5" spans="2:8" ht="12" customHeight="1" x14ac:dyDescent="0.2">
      <c r="B5" s="131" t="s">
        <v>2</v>
      </c>
    </row>
    <row r="6" spans="2:8" ht="12" customHeight="1" x14ac:dyDescent="0.2">
      <c r="B6" s="124" t="s">
        <v>4</v>
      </c>
    </row>
    <row r="7" spans="2:8" ht="12" customHeight="1" x14ac:dyDescent="0.2">
      <c r="B7" s="124" t="s">
        <v>25</v>
      </c>
    </row>
    <row r="8" spans="2:8" ht="12" customHeight="1" x14ac:dyDescent="0.2">
      <c r="B8" s="125" t="s">
        <v>26</v>
      </c>
    </row>
    <row r="9" spans="2:8" ht="12" customHeight="1" x14ac:dyDescent="0.2"/>
    <row r="10" spans="2:8" ht="12" customHeight="1" x14ac:dyDescent="0.2">
      <c r="B10" s="131" t="s">
        <v>5</v>
      </c>
    </row>
    <row r="11" spans="2:8" ht="20" customHeight="1" x14ac:dyDescent="0.2">
      <c r="B11" s="126" t="s">
        <v>34</v>
      </c>
    </row>
    <row r="12" spans="2:8" ht="20" customHeight="1" x14ac:dyDescent="0.2">
      <c r="B12" s="129" t="s">
        <v>47</v>
      </c>
    </row>
    <row r="13" spans="2:8" ht="20" customHeight="1" x14ac:dyDescent="0.35">
      <c r="B13" s="128" t="s">
        <v>42</v>
      </c>
      <c r="E13" s="119"/>
    </row>
    <row r="14" spans="2:8" ht="20" customHeight="1" x14ac:dyDescent="0.2">
      <c r="B14" s="128" t="s">
        <v>44</v>
      </c>
      <c r="H14" s="120"/>
    </row>
    <row r="15" spans="2:8" ht="20" customHeight="1" x14ac:dyDescent="0.2">
      <c r="B15" s="128" t="s">
        <v>43</v>
      </c>
    </row>
    <row r="16" spans="2:8" ht="20" customHeight="1" x14ac:dyDescent="0.2">
      <c r="B16" s="130" t="s">
        <v>35</v>
      </c>
    </row>
    <row r="17" spans="2:8" ht="20" customHeight="1" x14ac:dyDescent="0.2">
      <c r="B17" s="130" t="s">
        <v>40</v>
      </c>
    </row>
    <row r="18" spans="2:8" ht="20" customHeight="1" x14ac:dyDescent="0.2">
      <c r="B18" s="130" t="s">
        <v>39</v>
      </c>
    </row>
    <row r="19" spans="2:8" ht="20" customHeight="1" x14ac:dyDescent="0.2">
      <c r="B19" s="126" t="s">
        <v>33</v>
      </c>
    </row>
    <row r="20" spans="2:8" ht="20" customHeight="1" x14ac:dyDescent="0.35">
      <c r="B20" s="127" t="s">
        <v>55</v>
      </c>
      <c r="E20" s="118"/>
    </row>
    <row r="21" spans="2:8" ht="20" customHeight="1" x14ac:dyDescent="0.35">
      <c r="B21" s="128" t="s">
        <v>53</v>
      </c>
      <c r="E21" s="118"/>
    </row>
    <row r="22" spans="2:8" ht="20" customHeight="1" x14ac:dyDescent="0.35">
      <c r="B22" s="128" t="s">
        <v>54</v>
      </c>
      <c r="E22" s="118"/>
    </row>
    <row r="23" spans="2:8" ht="20" customHeight="1" x14ac:dyDescent="0.35">
      <c r="B23" s="127" t="s">
        <v>50</v>
      </c>
      <c r="E23" s="119"/>
    </row>
    <row r="24" spans="2:8" ht="20" customHeight="1" x14ac:dyDescent="0.35">
      <c r="B24" s="127" t="s">
        <v>51</v>
      </c>
      <c r="E24" s="119"/>
    </row>
    <row r="25" spans="2:8" ht="20" customHeight="1" x14ac:dyDescent="0.2">
      <c r="B25" s="128" t="s">
        <v>45</v>
      </c>
    </row>
    <row r="26" spans="2:8" ht="20" customHeight="1" x14ac:dyDescent="0.2">
      <c r="B26" s="128" t="s">
        <v>56</v>
      </c>
      <c r="H26" s="120"/>
    </row>
    <row r="27" spans="2:8" ht="20" customHeight="1" x14ac:dyDescent="0.35">
      <c r="B27" s="127" t="s">
        <v>52</v>
      </c>
      <c r="E27" s="119"/>
    </row>
    <row r="28" spans="2:8" ht="20" customHeight="1" x14ac:dyDescent="0.2">
      <c r="B28" s="128" t="s">
        <v>56</v>
      </c>
      <c r="H28" s="120"/>
    </row>
    <row r="29" spans="2:8" ht="20" customHeight="1" x14ac:dyDescent="0.35">
      <c r="B29" s="127" t="s">
        <v>57</v>
      </c>
      <c r="E29" s="119"/>
    </row>
    <row r="30" spans="2:8" ht="20" customHeight="1" x14ac:dyDescent="0.35">
      <c r="B30" s="127" t="s">
        <v>58</v>
      </c>
      <c r="E30" s="119"/>
    </row>
    <row r="31" spans="2:8" ht="20" customHeight="1" x14ac:dyDescent="0.35">
      <c r="B31" s="127" t="s">
        <v>59</v>
      </c>
      <c r="E31" s="119"/>
    </row>
    <row r="32" spans="2:8" ht="20" customHeight="1" x14ac:dyDescent="0.35">
      <c r="B32" s="127" t="s">
        <v>49</v>
      </c>
      <c r="E32" s="118"/>
    </row>
    <row r="33" spans="2:5" ht="20" customHeight="1" x14ac:dyDescent="0.35">
      <c r="B33" s="132" t="s">
        <v>48</v>
      </c>
      <c r="E33" s="118"/>
    </row>
    <row r="34" spans="2:5" ht="14.5" customHeight="1" x14ac:dyDescent="0.2"/>
    <row r="35" spans="2:5" ht="14.5" customHeight="1" x14ac:dyDescent="0.2">
      <c r="B35" s="121" t="s">
        <v>6</v>
      </c>
    </row>
    <row r="36" spans="2:5" ht="14.5" customHeight="1" x14ac:dyDescent="0.2">
      <c r="B36" s="121"/>
    </row>
    <row r="37" spans="2:5" ht="14.5" customHeight="1" x14ac:dyDescent="0.2">
      <c r="B37" s="121" t="s">
        <v>3</v>
      </c>
    </row>
    <row r="38" spans="2:5" ht="14.5" customHeight="1" x14ac:dyDescent="0.2"/>
    <row r="39" spans="2:5" ht="14.5" customHeight="1" x14ac:dyDescent="0.2"/>
    <row r="40" spans="2:5" ht="14.5" customHeight="1" x14ac:dyDescent="0.2"/>
    <row r="41" spans="2:5" ht="14.5" customHeight="1" x14ac:dyDescent="0.2"/>
    <row r="42" spans="2:5" ht="14.5" customHeight="1" x14ac:dyDescent="0.2"/>
    <row r="43" spans="2:5" ht="14.5" customHeight="1" x14ac:dyDescent="0.2"/>
    <row r="44" spans="2:5" ht="14.5" customHeight="1" x14ac:dyDescent="0.2"/>
    <row r="45" spans="2:5" ht="14.5" customHeight="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20A88-7758-44A9-9B15-75EC6554CEFA}">
  <dimension ref="A1:R70"/>
  <sheetViews>
    <sheetView showGridLines="0" zoomScale="40" zoomScaleNormal="40" workbookViewId="0">
      <pane xSplit="3" ySplit="4" topLeftCell="D5" activePane="bottomRight" state="frozen"/>
      <selection pane="topRight" activeCell="D1" sqref="D1"/>
      <selection pane="bottomLeft" activeCell="A4" sqref="A4"/>
      <selection pane="bottomRight" activeCell="D5" sqref="D5"/>
    </sheetView>
  </sheetViews>
  <sheetFormatPr defaultColWidth="9.1796875" defaultRowHeight="15.5" outlineLevelRow="1" x14ac:dyDescent="0.35"/>
  <cols>
    <col min="1" max="1" width="1.81640625" style="2" customWidth="1"/>
    <col min="2" max="2" width="33.90625" style="2" customWidth="1"/>
    <col min="3" max="3" width="36.26953125" style="2" customWidth="1"/>
    <col min="4" max="4" width="15.6328125" style="3" customWidth="1"/>
    <col min="5" max="13" width="15.6328125" style="2" customWidth="1"/>
    <col min="14" max="14" width="12.453125" style="2" customWidth="1"/>
    <col min="15" max="15" width="7.1796875" style="2" bestFit="1" customWidth="1"/>
    <col min="16" max="16" width="9.1796875" style="3"/>
    <col min="17" max="16384" width="9.1796875" style="2"/>
  </cols>
  <sheetData>
    <row r="1" spans="1:18" s="4" customFormat="1" ht="5" customHeight="1" x14ac:dyDescent="0.35">
      <c r="A1" s="1"/>
      <c r="B1" s="2"/>
      <c r="C1" s="2"/>
      <c r="D1" s="2"/>
      <c r="E1" s="2"/>
      <c r="F1" s="2"/>
      <c r="G1" s="2"/>
      <c r="H1" s="2"/>
      <c r="I1" s="2"/>
      <c r="J1" s="2"/>
      <c r="K1" s="2"/>
      <c r="L1" s="2"/>
      <c r="M1" s="2"/>
      <c r="N1" s="6"/>
    </row>
    <row r="2" spans="1:18" s="4" customFormat="1" ht="18" customHeight="1" x14ac:dyDescent="0.35">
      <c r="A2" s="1"/>
      <c r="B2" s="10"/>
      <c r="C2" s="11"/>
      <c r="D2" s="12"/>
      <c r="E2" s="13"/>
      <c r="F2" s="13"/>
      <c r="G2" s="13"/>
      <c r="H2" s="14"/>
      <c r="I2" s="12" t="s">
        <v>1</v>
      </c>
      <c r="J2" s="13"/>
      <c r="K2" s="13"/>
      <c r="L2" s="13"/>
      <c r="M2" s="13"/>
      <c r="N2" s="6"/>
    </row>
    <row r="3" spans="1:18" s="99" customFormat="1" ht="18" customHeight="1" x14ac:dyDescent="0.35">
      <c r="A3" s="96"/>
      <c r="B3" s="97"/>
      <c r="C3" s="94"/>
      <c r="D3" s="20"/>
      <c r="E3" s="20"/>
      <c r="F3" s="20"/>
      <c r="G3" s="20"/>
      <c r="H3" s="23"/>
      <c r="I3" s="20" t="s">
        <v>27</v>
      </c>
      <c r="J3" s="20" t="s">
        <v>28</v>
      </c>
      <c r="K3" s="20" t="s">
        <v>29</v>
      </c>
      <c r="L3" s="20" t="s">
        <v>30</v>
      </c>
      <c r="M3" s="20" t="s">
        <v>31</v>
      </c>
      <c r="N3" s="98"/>
    </row>
    <row r="4" spans="1:18" s="4" customFormat="1" ht="18" customHeight="1" x14ac:dyDescent="0.4">
      <c r="A4" s="1"/>
      <c r="B4" s="17" t="s">
        <v>0</v>
      </c>
      <c r="C4" s="15"/>
      <c r="D4" s="20"/>
      <c r="E4" s="20"/>
      <c r="F4" s="20"/>
      <c r="G4" s="20"/>
      <c r="H4" s="95"/>
      <c r="I4" s="21">
        <f>YEAR(Cover!$B$3)</f>
        <v>2025</v>
      </c>
      <c r="J4" s="22">
        <f>I4+1</f>
        <v>2026</v>
      </c>
      <c r="K4" s="22">
        <f>J4+1</f>
        <v>2027</v>
      </c>
      <c r="L4" s="22">
        <f>K4+1</f>
        <v>2028</v>
      </c>
      <c r="M4" s="22">
        <f>L4+1</f>
        <v>2029</v>
      </c>
      <c r="N4" s="6"/>
    </row>
    <row r="5" spans="1:18" s="4" customFormat="1" ht="5" customHeight="1" x14ac:dyDescent="0.35">
      <c r="A5" s="1"/>
      <c r="B5" s="5"/>
      <c r="C5" s="2"/>
      <c r="D5" s="3"/>
      <c r="E5" s="3"/>
      <c r="F5" s="3"/>
      <c r="G5" s="3"/>
      <c r="H5" s="28"/>
      <c r="I5" s="3"/>
      <c r="J5" s="3"/>
      <c r="K5" s="3"/>
      <c r="L5" s="3"/>
      <c r="M5" s="3"/>
      <c r="N5" s="6"/>
    </row>
    <row r="6" spans="1:18" s="8" customFormat="1" ht="16" customHeight="1" x14ac:dyDescent="0.35">
      <c r="A6" s="7"/>
      <c r="B6" s="87" t="s">
        <v>10</v>
      </c>
      <c r="C6" s="87"/>
      <c r="D6" s="88"/>
      <c r="E6" s="88"/>
      <c r="F6" s="88"/>
      <c r="G6" s="88"/>
      <c r="H6" s="88"/>
      <c r="I6" s="89"/>
      <c r="J6" s="89"/>
      <c r="K6" s="89"/>
      <c r="L6" s="89"/>
      <c r="M6" s="89"/>
      <c r="N6" s="9"/>
      <c r="R6" s="50"/>
    </row>
    <row r="7" spans="1:18" s="33" customFormat="1" ht="14.5" outlineLevel="1" x14ac:dyDescent="0.35">
      <c r="A7" s="30"/>
      <c r="B7" s="109" t="s">
        <v>7</v>
      </c>
      <c r="C7" s="31"/>
      <c r="D7" s="31" t="s">
        <v>16</v>
      </c>
      <c r="E7" s="31" t="s">
        <v>17</v>
      </c>
      <c r="F7" s="32" t="s">
        <v>15</v>
      </c>
      <c r="G7" s="31" t="s">
        <v>8</v>
      </c>
      <c r="H7" s="31" t="s">
        <v>18</v>
      </c>
      <c r="I7" s="32"/>
      <c r="J7" s="32"/>
    </row>
    <row r="8" spans="1:18" s="39" customFormat="1" ht="14" outlineLevel="1" x14ac:dyDescent="0.3">
      <c r="A8" s="34"/>
      <c r="B8" s="110" t="s">
        <v>21</v>
      </c>
      <c r="C8" s="35"/>
      <c r="D8" s="36">
        <v>3000</v>
      </c>
      <c r="E8" s="36">
        <v>2000</v>
      </c>
      <c r="F8" s="37">
        <v>0.08</v>
      </c>
      <c r="G8" s="38">
        <v>10</v>
      </c>
      <c r="H8" s="92">
        <f>-PMT(F8,G8,D8)</f>
        <v>447.08846609122622</v>
      </c>
      <c r="I8" s="90"/>
      <c r="J8" s="44"/>
    </row>
    <row r="9" spans="1:18" s="39" customFormat="1" ht="14" outlineLevel="1" x14ac:dyDescent="0.3">
      <c r="A9" s="34"/>
      <c r="B9" s="110" t="s">
        <v>22</v>
      </c>
      <c r="C9" s="40"/>
      <c r="D9" s="41">
        <v>2000</v>
      </c>
      <c r="E9" s="41">
        <v>1000</v>
      </c>
      <c r="F9" s="43">
        <v>0.08</v>
      </c>
      <c r="G9" s="42">
        <v>10</v>
      </c>
      <c r="H9" s="57">
        <f t="shared" ref="H9:H10" si="0">-PMT(F9,G9,D9)</f>
        <v>298.05897739415082</v>
      </c>
      <c r="I9" s="41"/>
      <c r="J9" s="44"/>
    </row>
    <row r="10" spans="1:18" s="39" customFormat="1" ht="14" outlineLevel="1" x14ac:dyDescent="0.3">
      <c r="A10" s="34"/>
      <c r="B10" s="110" t="s">
        <v>23</v>
      </c>
      <c r="C10" s="40"/>
      <c r="D10" s="41">
        <v>500</v>
      </c>
      <c r="E10" s="41">
        <v>450</v>
      </c>
      <c r="F10" s="43">
        <v>0.1</v>
      </c>
      <c r="G10" s="42">
        <v>5</v>
      </c>
      <c r="H10" s="57">
        <f t="shared" si="0"/>
        <v>131.89874039737271</v>
      </c>
      <c r="I10" s="41"/>
      <c r="J10" s="44"/>
    </row>
    <row r="11" spans="1:18" s="39" customFormat="1" ht="14" outlineLevel="1" x14ac:dyDescent="0.3">
      <c r="A11" s="34"/>
      <c r="B11" s="110" t="s">
        <v>36</v>
      </c>
      <c r="C11" s="40"/>
      <c r="D11" s="41">
        <v>1000</v>
      </c>
      <c r="E11" s="57">
        <f>D11</f>
        <v>1000</v>
      </c>
      <c r="F11" s="43">
        <v>0.1</v>
      </c>
      <c r="G11" s="42">
        <v>10</v>
      </c>
      <c r="H11" s="93">
        <f>-PMT(F11,G11,D11)</f>
        <v>162.74539488251162</v>
      </c>
      <c r="I11" s="41"/>
      <c r="J11" s="44"/>
    </row>
    <row r="12" spans="1:18" s="39" customFormat="1" ht="14" outlineLevel="1" x14ac:dyDescent="0.3">
      <c r="A12" s="34"/>
      <c r="B12" s="111" t="s">
        <v>9</v>
      </c>
      <c r="C12" s="45"/>
      <c r="D12" s="46">
        <f>SUM(D8:D11)</f>
        <v>6500</v>
      </c>
      <c r="E12" s="46">
        <f>SUM(E8:E11)</f>
        <v>4450</v>
      </c>
      <c r="F12" s="47"/>
      <c r="G12" s="47"/>
      <c r="H12" s="29"/>
      <c r="I12" s="91"/>
      <c r="J12" s="53"/>
    </row>
    <row r="13" spans="1:18" s="8" customFormat="1" ht="14" outlineLevel="1" x14ac:dyDescent="0.3">
      <c r="B13" s="115"/>
      <c r="C13" s="36"/>
      <c r="D13" s="48"/>
      <c r="E13" s="48"/>
      <c r="F13" s="48"/>
      <c r="G13" s="48"/>
      <c r="H13" s="48"/>
      <c r="I13" s="48"/>
      <c r="J13" s="48"/>
      <c r="K13" s="48"/>
      <c r="L13" s="48"/>
      <c r="M13" s="48"/>
      <c r="O13" s="49"/>
    </row>
    <row r="14" spans="1:18" s="8" customFormat="1" ht="16" customHeight="1" outlineLevel="1" x14ac:dyDescent="0.3">
      <c r="A14" s="7"/>
      <c r="B14" s="107" t="s">
        <v>24</v>
      </c>
      <c r="C14" s="24"/>
      <c r="D14" s="25"/>
      <c r="E14" s="25"/>
      <c r="F14" s="25"/>
      <c r="G14" s="25"/>
      <c r="H14" s="25"/>
      <c r="I14" s="27"/>
      <c r="J14" s="27"/>
      <c r="K14" s="27"/>
      <c r="L14" s="27"/>
      <c r="M14" s="27"/>
      <c r="N14" s="9"/>
    </row>
    <row r="15" spans="1:18" s="39" customFormat="1" ht="14" outlineLevel="1" x14ac:dyDescent="0.3">
      <c r="A15" s="34"/>
      <c r="B15" s="112" t="str">
        <f>$B$8</f>
        <v>[Existing Loan 1]</v>
      </c>
      <c r="C15" s="67"/>
      <c r="D15" s="51"/>
      <c r="E15" s="68"/>
      <c r="F15" s="69"/>
      <c r="H15" s="79"/>
      <c r="I15" s="57">
        <f ca="1">I40</f>
        <v>1700.949514488306</v>
      </c>
      <c r="J15" s="57">
        <f ca="1">J40</f>
        <v>1376.978155183971</v>
      </c>
      <c r="K15" s="57">
        <f ca="1">K40</f>
        <v>1026.0091826042747</v>
      </c>
      <c r="L15" s="57">
        <f ca="1">L40</f>
        <v>645.79279564293688</v>
      </c>
      <c r="M15" s="57">
        <f ca="1">M40</f>
        <v>233.89170976815433</v>
      </c>
    </row>
    <row r="16" spans="1:18" s="39" customFormat="1" ht="14" outlineLevel="1" x14ac:dyDescent="0.3">
      <c r="A16" s="34"/>
      <c r="B16" s="112" t="str">
        <f>$B$9</f>
        <v>[Existing Loan 2]</v>
      </c>
      <c r="C16" s="67"/>
      <c r="D16" s="51"/>
      <c r="E16" s="68"/>
      <c r="F16" s="70"/>
      <c r="H16" s="79"/>
      <c r="I16" s="59">
        <f ca="1">I47</f>
        <v>772.85523188109289</v>
      </c>
      <c r="J16" s="59">
        <f t="shared" ref="J16:M16" ca="1" si="1">J47</f>
        <v>526.7817330856102</v>
      </c>
      <c r="K16" s="59">
        <f t="shared" ca="1" si="1"/>
        <v>260.20210939050395</v>
      </c>
      <c r="L16" s="59">
        <f t="shared" ca="1" si="1"/>
        <v>0</v>
      </c>
      <c r="M16" s="59">
        <f t="shared" ca="1" si="1"/>
        <v>0</v>
      </c>
    </row>
    <row r="17" spans="1:14" s="39" customFormat="1" ht="14" outlineLevel="1" x14ac:dyDescent="0.3">
      <c r="A17" s="34"/>
      <c r="B17" s="112" t="str">
        <f>$B$10</f>
        <v>[Existing Loan 3]</v>
      </c>
      <c r="C17" s="67"/>
      <c r="D17" s="51"/>
      <c r="E17" s="68"/>
      <c r="F17" s="70"/>
      <c r="H17" s="79"/>
      <c r="I17" s="59">
        <f ca="1">I54</f>
        <v>358.5276416869761</v>
      </c>
      <c r="J17" s="59">
        <f t="shared" ref="J17:M17" ca="1" si="2">J54</f>
        <v>257.42661407784442</v>
      </c>
      <c r="K17" s="59">
        <f t="shared" ca="1" si="2"/>
        <v>145.68337303617255</v>
      </c>
      <c r="L17" s="59">
        <f t="shared" ca="1" si="2"/>
        <v>22.177685569061552</v>
      </c>
      <c r="M17" s="59">
        <f t="shared" ca="1" si="2"/>
        <v>0</v>
      </c>
    </row>
    <row r="18" spans="1:14" s="39" customFormat="1" ht="14" outlineLevel="1" x14ac:dyDescent="0.3">
      <c r="A18" s="34"/>
      <c r="B18" s="112" t="str">
        <f>$B$11</f>
        <v>New Debt</v>
      </c>
      <c r="C18" s="67"/>
      <c r="D18" s="51"/>
      <c r="E18" s="68"/>
      <c r="F18" s="70"/>
      <c r="H18" s="79"/>
      <c r="I18" s="59">
        <f ca="1">I61</f>
        <v>933.95221591314566</v>
      </c>
      <c r="J18" s="59">
        <f t="shared" ref="J18:M18" ca="1" si="3">J61</f>
        <v>860.95203350135932</v>
      </c>
      <c r="K18" s="59">
        <f t="shared" ca="1" si="3"/>
        <v>780.26762136201648</v>
      </c>
      <c r="L18" s="59">
        <f t="shared" ca="1" si="3"/>
        <v>691.09011320800596</v>
      </c>
      <c r="M18" s="59">
        <f t="shared" ca="1" si="3"/>
        <v>592.52549893252069</v>
      </c>
    </row>
    <row r="19" spans="1:14" s="39" customFormat="1" ht="14" outlineLevel="1" x14ac:dyDescent="0.3">
      <c r="A19" s="34"/>
      <c r="B19" s="108" t="s">
        <v>14</v>
      </c>
      <c r="C19" s="71"/>
      <c r="D19" s="61"/>
      <c r="E19" s="72"/>
      <c r="F19" s="73"/>
      <c r="G19" s="73"/>
      <c r="H19" s="80"/>
      <c r="I19" s="63">
        <f ca="1">SUM(I15:I18)</f>
        <v>3766.2846039695205</v>
      </c>
      <c r="J19" s="63">
        <f t="shared" ref="J19:M19" ca="1" si="4">SUM(J15:J18)</f>
        <v>3022.1385358487851</v>
      </c>
      <c r="K19" s="63">
        <f t="shared" ca="1" si="4"/>
        <v>2212.1622863929674</v>
      </c>
      <c r="L19" s="63">
        <f t="shared" ca="1" si="4"/>
        <v>1359.0605944200042</v>
      </c>
      <c r="M19" s="63">
        <f t="shared" ca="1" si="4"/>
        <v>826.41720870067502</v>
      </c>
    </row>
    <row r="20" spans="1:14" s="39" customFormat="1" ht="14" outlineLevel="1" x14ac:dyDescent="0.3">
      <c r="A20" s="34"/>
      <c r="B20" s="74"/>
      <c r="C20" s="74"/>
      <c r="D20" s="51"/>
      <c r="E20" s="68"/>
      <c r="F20" s="64"/>
      <c r="H20" s="79"/>
      <c r="I20" s="64"/>
      <c r="J20" s="64"/>
      <c r="K20" s="29"/>
      <c r="L20" s="29"/>
      <c r="M20" s="29"/>
    </row>
    <row r="21" spans="1:14" s="8" customFormat="1" ht="16" customHeight="1" outlineLevel="1" x14ac:dyDescent="0.3">
      <c r="A21" s="7"/>
      <c r="B21" s="107" t="s">
        <v>19</v>
      </c>
      <c r="C21" s="24"/>
      <c r="D21" s="25"/>
      <c r="E21" s="25"/>
      <c r="F21" s="25"/>
      <c r="G21" s="25"/>
      <c r="H21" s="26"/>
      <c r="I21" s="27"/>
      <c r="J21" s="27"/>
      <c r="K21" s="27"/>
      <c r="L21" s="27"/>
      <c r="M21" s="27"/>
      <c r="N21" s="9"/>
    </row>
    <row r="22" spans="1:14" s="39" customFormat="1" ht="14" outlineLevel="1" x14ac:dyDescent="0.3">
      <c r="A22" s="34"/>
      <c r="B22" s="116" t="str">
        <f>TEXT($B$8 &amp; " Repayment",)</f>
        <v>[Existing Loan 1] Repayment</v>
      </c>
      <c r="C22" s="67"/>
      <c r="D22" s="51"/>
      <c r="E22" s="68"/>
      <c r="F22" s="69"/>
      <c r="H22" s="79"/>
      <c r="I22" s="57">
        <f ca="1">-SUM(I38:I39)</f>
        <v>299.05048551169398</v>
      </c>
      <c r="J22" s="57">
        <f t="shared" ref="J22:M22" ca="1" si="5">-SUM(J38:J39)</f>
        <v>323.97135930433512</v>
      </c>
      <c r="K22" s="57">
        <f t="shared" ca="1" si="5"/>
        <v>350.96897257969636</v>
      </c>
      <c r="L22" s="57">
        <f t="shared" ca="1" si="5"/>
        <v>380.21638696133778</v>
      </c>
      <c r="M22" s="57">
        <f t="shared" ca="1" si="5"/>
        <v>411.90108587478255</v>
      </c>
    </row>
    <row r="23" spans="1:14" s="39" customFormat="1" ht="14" outlineLevel="1" x14ac:dyDescent="0.3">
      <c r="A23" s="34"/>
      <c r="B23" s="116" t="str">
        <f>TEXT($B$9 &amp; " Repayment",)</f>
        <v>[Existing Loan 2] Repayment</v>
      </c>
      <c r="C23" s="67"/>
      <c r="D23" s="51"/>
      <c r="E23" s="68"/>
      <c r="F23" s="70"/>
      <c r="H23" s="79"/>
      <c r="I23" s="59">
        <f ca="1">-SUM(I45:I46)</f>
        <v>227.14476811890711</v>
      </c>
      <c r="J23" s="59">
        <f t="shared" ref="J23:M23" ca="1" si="6">-SUM(J45:J46)</f>
        <v>246.07349879548269</v>
      </c>
      <c r="K23" s="59">
        <f t="shared" ca="1" si="6"/>
        <v>266.57962369510625</v>
      </c>
      <c r="L23" s="59">
        <f t="shared" ca="1" si="6"/>
        <v>260.20210939050395</v>
      </c>
      <c r="M23" s="59">
        <f t="shared" ca="1" si="6"/>
        <v>0</v>
      </c>
    </row>
    <row r="24" spans="1:14" s="39" customFormat="1" ht="14" outlineLevel="1" x14ac:dyDescent="0.3">
      <c r="A24" s="34"/>
      <c r="B24" s="116" t="str">
        <f>TEXT($B$10 &amp; " Repayment",)</f>
        <v>[Existing Loan 3] Repayment</v>
      </c>
      <c r="C24" s="67"/>
      <c r="D24" s="51"/>
      <c r="E24" s="68"/>
      <c r="F24" s="70"/>
      <c r="H24" s="79"/>
      <c r="I24" s="59">
        <f ca="1">-SUM(I52:I53)</f>
        <v>91.472358313023904</v>
      </c>
      <c r="J24" s="59">
        <f t="shared" ref="J24:M24" ca="1" si="7">-SUM(J52:J53)</f>
        <v>101.10102760913168</v>
      </c>
      <c r="K24" s="59">
        <f t="shared" ca="1" si="7"/>
        <v>111.74324104167185</v>
      </c>
      <c r="L24" s="59">
        <f t="shared" ca="1" si="7"/>
        <v>123.505687467111</v>
      </c>
      <c r="M24" s="59">
        <f t="shared" ca="1" si="7"/>
        <v>22.177685569061552</v>
      </c>
    </row>
    <row r="25" spans="1:14" s="39" customFormat="1" ht="14" outlineLevel="1" x14ac:dyDescent="0.3">
      <c r="A25" s="34"/>
      <c r="B25" s="116" t="str">
        <f>TEXT($B$11 &amp; " Repayment",)</f>
        <v>New Debt Repayment</v>
      </c>
      <c r="C25" s="67"/>
      <c r="D25" s="51"/>
      <c r="E25" s="68"/>
      <c r="F25" s="70"/>
      <c r="H25" s="79"/>
      <c r="I25" s="59">
        <f ca="1">-SUM(I59:I60)</f>
        <v>66.047784086854335</v>
      </c>
      <c r="J25" s="59">
        <f t="shared" ref="J25:M25" ca="1" si="8">-SUM(J59:J60)</f>
        <v>73.000182411786355</v>
      </c>
      <c r="K25" s="59">
        <f t="shared" ca="1" si="8"/>
        <v>80.684412139342825</v>
      </c>
      <c r="L25" s="59">
        <f t="shared" ca="1" si="8"/>
        <v>89.177508154010496</v>
      </c>
      <c r="M25" s="59">
        <f t="shared" ca="1" si="8"/>
        <v>98.564614275485283</v>
      </c>
    </row>
    <row r="26" spans="1:14" s="39" customFormat="1" ht="14" outlineLevel="1" x14ac:dyDescent="0.3">
      <c r="A26" s="34"/>
      <c r="B26" s="108" t="s">
        <v>20</v>
      </c>
      <c r="C26" s="71"/>
      <c r="D26" s="61"/>
      <c r="E26" s="72"/>
      <c r="F26" s="73"/>
      <c r="G26" s="73"/>
      <c r="H26" s="80"/>
      <c r="I26" s="63">
        <f ca="1">SUM(I22:I25)</f>
        <v>683.71539603047927</v>
      </c>
      <c r="J26" s="63">
        <f t="shared" ref="J26:M26" ca="1" si="9">SUM(J22:J25)</f>
        <v>744.14606812073578</v>
      </c>
      <c r="K26" s="63">
        <f t="shared" ca="1" si="9"/>
        <v>809.9762494558172</v>
      </c>
      <c r="L26" s="63">
        <f t="shared" ca="1" si="9"/>
        <v>853.10169197296318</v>
      </c>
      <c r="M26" s="63">
        <f t="shared" ca="1" si="9"/>
        <v>532.64338571932944</v>
      </c>
    </row>
    <row r="27" spans="1:14" s="39" customFormat="1" ht="14" outlineLevel="1" x14ac:dyDescent="0.3">
      <c r="A27" s="34"/>
      <c r="B27" s="74"/>
      <c r="C27" s="74"/>
      <c r="D27" s="51"/>
      <c r="E27" s="68"/>
      <c r="F27" s="64"/>
      <c r="H27" s="79"/>
      <c r="I27" s="64"/>
      <c r="J27" s="64"/>
      <c r="K27" s="29"/>
      <c r="L27" s="29"/>
      <c r="M27" s="29"/>
    </row>
    <row r="28" spans="1:14" s="8" customFormat="1" ht="16" customHeight="1" outlineLevel="1" x14ac:dyDescent="0.3">
      <c r="A28" s="7"/>
      <c r="B28" s="107" t="s">
        <v>41</v>
      </c>
      <c r="C28" s="24"/>
      <c r="D28" s="25"/>
      <c r="E28" s="25"/>
      <c r="F28" s="25"/>
      <c r="G28" s="25"/>
      <c r="H28" s="26"/>
      <c r="I28" s="27"/>
      <c r="J28" s="27"/>
      <c r="K28" s="27"/>
      <c r="L28" s="27"/>
      <c r="M28" s="27"/>
      <c r="N28" s="9"/>
    </row>
    <row r="29" spans="1:14" s="39" customFormat="1" ht="14" outlineLevel="1" x14ac:dyDescent="0.3">
      <c r="A29" s="34"/>
      <c r="B29" s="116" t="str">
        <f>TEXT($B$8 &amp; " Expense",)</f>
        <v>[Existing Loan 1] Expense</v>
      </c>
      <c r="C29" s="67"/>
      <c r="D29" s="51"/>
      <c r="E29" s="68"/>
      <c r="F29" s="69"/>
      <c r="H29" s="79"/>
      <c r="I29" s="57">
        <f ca="1">I41</f>
        <v>148.03798057953225</v>
      </c>
      <c r="J29" s="57">
        <f t="shared" ref="J29:M29" ca="1" si="10">J41</f>
        <v>123.1171067868911</v>
      </c>
      <c r="K29" s="57">
        <f t="shared" ca="1" si="10"/>
        <v>96.119493511529839</v>
      </c>
      <c r="L29" s="57">
        <f t="shared" ca="1" si="10"/>
        <v>66.872079129888462</v>
      </c>
      <c r="M29" s="57">
        <f t="shared" ca="1" si="10"/>
        <v>35.18738021644365</v>
      </c>
    </row>
    <row r="30" spans="1:14" s="39" customFormat="1" ht="14" outlineLevel="1" x14ac:dyDescent="0.3">
      <c r="A30" s="34"/>
      <c r="B30" s="116" t="str">
        <f>TEXT($B$9 &amp; " Expense",)</f>
        <v>[Existing Loan 2] Expense</v>
      </c>
      <c r="C30" s="67"/>
      <c r="D30" s="51"/>
      <c r="E30" s="68"/>
      <c r="F30" s="70"/>
      <c r="H30" s="79"/>
      <c r="I30" s="59">
        <f ca="1">I48</f>
        <v>70.914209275243721</v>
      </c>
      <c r="J30" s="59">
        <f t="shared" ref="J30:M30" ca="1" si="11">J48</f>
        <v>51.985478598668124</v>
      </c>
      <c r="K30" s="59">
        <f t="shared" ca="1" si="11"/>
        <v>31.479353699044569</v>
      </c>
      <c r="L30" s="59">
        <f t="shared" ca="1" si="11"/>
        <v>10.408084375620158</v>
      </c>
      <c r="M30" s="59">
        <f t="shared" ca="1" si="11"/>
        <v>0</v>
      </c>
    </row>
    <row r="31" spans="1:14" s="39" customFormat="1" ht="14" outlineLevel="1" x14ac:dyDescent="0.3">
      <c r="A31" s="34"/>
      <c r="B31" s="116" t="str">
        <f>TEXT($B$10 &amp; " Expense",)</f>
        <v>[Existing Loan 3] Expense</v>
      </c>
      <c r="C31" s="67"/>
      <c r="D31" s="51"/>
      <c r="E31" s="68"/>
      <c r="F31" s="70"/>
      <c r="H31" s="79"/>
      <c r="I31" s="59">
        <f ca="1">I55</f>
        <v>40.426382084348802</v>
      </c>
      <c r="J31" s="59">
        <f t="shared" ref="J31:M31" ca="1" si="12">J55</f>
        <v>30.797712788241029</v>
      </c>
      <c r="K31" s="59">
        <f t="shared" ca="1" si="12"/>
        <v>20.155499355700851</v>
      </c>
      <c r="L31" s="59">
        <f t="shared" ca="1" si="12"/>
        <v>8.3930529302617067</v>
      </c>
      <c r="M31" s="59">
        <f t="shared" ca="1" si="12"/>
        <v>1.1088842784530777</v>
      </c>
    </row>
    <row r="32" spans="1:14" s="39" customFormat="1" ht="14" outlineLevel="1" x14ac:dyDescent="0.3">
      <c r="A32" s="34"/>
      <c r="B32" s="116" t="str">
        <f>TEXT($B$11 &amp; " Expense",)</f>
        <v>New Debt Expense</v>
      </c>
      <c r="C32" s="67"/>
      <c r="D32" s="51"/>
      <c r="E32" s="68"/>
      <c r="F32" s="70"/>
      <c r="H32" s="79"/>
      <c r="I32" s="59">
        <f ca="1">I62</f>
        <v>96.697610795657283</v>
      </c>
      <c r="J32" s="59">
        <f t="shared" ref="J32:M32" ca="1" si="13">J62</f>
        <v>89.745212470725264</v>
      </c>
      <c r="K32" s="59">
        <f t="shared" ca="1" si="13"/>
        <v>82.060982743168793</v>
      </c>
      <c r="L32" s="59">
        <f t="shared" ca="1" si="13"/>
        <v>73.567886728501122</v>
      </c>
      <c r="M32" s="59">
        <f t="shared" ca="1" si="13"/>
        <v>64.180780607026335</v>
      </c>
    </row>
    <row r="33" spans="1:13" s="39" customFormat="1" ht="14" outlineLevel="1" x14ac:dyDescent="0.3">
      <c r="A33" s="34"/>
      <c r="B33" s="116" t="s">
        <v>37</v>
      </c>
      <c r="C33" s="67"/>
      <c r="D33" s="51"/>
      <c r="E33" s="68"/>
      <c r="F33" s="70"/>
      <c r="H33" s="79"/>
      <c r="I33" s="100">
        <v>0</v>
      </c>
      <c r="J33" s="100">
        <v>0</v>
      </c>
      <c r="K33" s="100">
        <v>0</v>
      </c>
      <c r="L33" s="100">
        <v>0</v>
      </c>
      <c r="M33" s="100">
        <v>0</v>
      </c>
    </row>
    <row r="34" spans="1:13" s="39" customFormat="1" ht="14" outlineLevel="1" x14ac:dyDescent="0.3">
      <c r="A34" s="34"/>
      <c r="B34" s="108" t="s">
        <v>38</v>
      </c>
      <c r="C34" s="71"/>
      <c r="D34" s="61"/>
      <c r="E34" s="72"/>
      <c r="F34" s="73"/>
      <c r="G34" s="73"/>
      <c r="H34" s="80"/>
      <c r="I34" s="63">
        <f ca="1">SUM(I29:I33)</f>
        <v>356.07618273478204</v>
      </c>
      <c r="J34" s="63">
        <f t="shared" ref="J34:M34" ca="1" si="14">SUM(J29:J33)</f>
        <v>295.64551064452553</v>
      </c>
      <c r="K34" s="63">
        <f t="shared" ca="1" si="14"/>
        <v>229.81532930944405</v>
      </c>
      <c r="L34" s="63">
        <f t="shared" ca="1" si="14"/>
        <v>159.24110316427146</v>
      </c>
      <c r="M34" s="63">
        <f t="shared" ca="1" si="14"/>
        <v>100.47704510192307</v>
      </c>
    </row>
    <row r="35" spans="1:13" s="39" customFormat="1" ht="14" outlineLevel="1" x14ac:dyDescent="0.3">
      <c r="A35" s="34"/>
      <c r="B35" s="113"/>
      <c r="C35" s="75"/>
      <c r="D35" s="51"/>
      <c r="E35" s="76"/>
      <c r="F35" s="77"/>
      <c r="G35" s="77"/>
      <c r="H35" s="81"/>
      <c r="I35" s="78"/>
      <c r="J35" s="78"/>
      <c r="K35" s="78"/>
      <c r="L35" s="78"/>
      <c r="M35" s="78"/>
    </row>
    <row r="36" spans="1:13" s="39" customFormat="1" ht="14.5" outlineLevel="1" x14ac:dyDescent="0.35">
      <c r="A36" s="34"/>
      <c r="B36" s="114" t="str">
        <f>$B$8</f>
        <v>[Existing Loan 1]</v>
      </c>
      <c r="C36" s="56"/>
      <c r="D36" s="51"/>
      <c r="E36" s="54"/>
      <c r="F36" s="54"/>
      <c r="H36" s="79"/>
      <c r="I36" s="55"/>
      <c r="J36" s="55"/>
      <c r="K36" s="55"/>
      <c r="L36" s="55"/>
      <c r="M36" s="55"/>
    </row>
    <row r="37" spans="1:13" s="39" customFormat="1" ht="14" outlineLevel="1" x14ac:dyDescent="0.3">
      <c r="A37" s="34"/>
      <c r="B37" s="115" t="s">
        <v>11</v>
      </c>
      <c r="C37" s="29"/>
      <c r="D37" s="51"/>
      <c r="E37" s="54"/>
      <c r="F37" s="54"/>
      <c r="H37" s="79"/>
      <c r="I37" s="57">
        <f>$E$8</f>
        <v>2000</v>
      </c>
      <c r="J37" s="57">
        <f ca="1">+I40</f>
        <v>1700.949514488306</v>
      </c>
      <c r="K37" s="57">
        <f ca="1">+J40</f>
        <v>1376.978155183971</v>
      </c>
      <c r="L37" s="57">
        <f ca="1">+K40</f>
        <v>1026.0091826042747</v>
      </c>
      <c r="M37" s="57">
        <f ca="1">+L40</f>
        <v>645.79279564293688</v>
      </c>
    </row>
    <row r="38" spans="1:13" s="39" customFormat="1" ht="14" outlineLevel="1" x14ac:dyDescent="0.3">
      <c r="A38" s="34"/>
      <c r="B38" s="115" t="s">
        <v>12</v>
      </c>
      <c r="C38" s="29"/>
      <c r="D38" s="51"/>
      <c r="E38" s="58"/>
      <c r="F38" s="101"/>
      <c r="G38" s="102"/>
      <c r="H38" s="103"/>
      <c r="I38" s="59">
        <f ca="1">-MIN($H$8-I41,I37)</f>
        <v>-299.05048551169398</v>
      </c>
      <c r="J38" s="59">
        <f ca="1">-MIN($H$8-J41,J37)</f>
        <v>-323.97135930433512</v>
      </c>
      <c r="K38" s="59">
        <f ca="1">-MIN($H$8-K41,K37)</f>
        <v>-350.96897257969636</v>
      </c>
      <c r="L38" s="59">
        <f ca="1">-MIN($H$8-L41,L37)</f>
        <v>-380.21638696133778</v>
      </c>
      <c r="M38" s="59">
        <f ca="1">-MIN($H$8-M41,M37)</f>
        <v>-411.90108587478255</v>
      </c>
    </row>
    <row r="39" spans="1:13" s="39" customFormat="1" ht="14" outlineLevel="1" x14ac:dyDescent="0.3">
      <c r="A39" s="34"/>
      <c r="B39" s="115" t="s">
        <v>32</v>
      </c>
      <c r="C39" s="29"/>
      <c r="D39" s="51"/>
      <c r="E39" s="58"/>
      <c r="F39" s="25"/>
      <c r="G39" s="25"/>
      <c r="H39" s="26"/>
      <c r="I39" s="100">
        <v>0</v>
      </c>
      <c r="J39" s="100">
        <v>0</v>
      </c>
      <c r="K39" s="100">
        <v>0</v>
      </c>
      <c r="L39" s="100">
        <v>0</v>
      </c>
      <c r="M39" s="100">
        <v>0</v>
      </c>
    </row>
    <row r="40" spans="1:13" s="39" customFormat="1" ht="14" outlineLevel="1" x14ac:dyDescent="0.3">
      <c r="A40" s="34"/>
      <c r="B40" s="111" t="s">
        <v>13</v>
      </c>
      <c r="C40" s="60"/>
      <c r="D40" s="61"/>
      <c r="E40" s="62"/>
      <c r="F40" s="52"/>
      <c r="H40" s="79"/>
      <c r="I40" s="63">
        <f ca="1">SUM(I37:I39)</f>
        <v>1700.949514488306</v>
      </c>
      <c r="J40" s="63">
        <f t="shared" ref="J40:M40" ca="1" si="15">SUM(J37:J39)</f>
        <v>1376.978155183971</v>
      </c>
      <c r="K40" s="63">
        <f t="shared" ca="1" si="15"/>
        <v>1026.0091826042747</v>
      </c>
      <c r="L40" s="63">
        <f t="shared" ca="1" si="15"/>
        <v>645.79279564293688</v>
      </c>
      <c r="M40" s="63">
        <f t="shared" ca="1" si="15"/>
        <v>233.89170976815433</v>
      </c>
    </row>
    <row r="41" spans="1:13" s="39" customFormat="1" ht="14.5" outlineLevel="1" x14ac:dyDescent="0.35">
      <c r="A41" s="34"/>
      <c r="B41" s="116" t="str">
        <f>TEXT($B$8 &amp; " Interest Expense",)</f>
        <v>[Existing Loan 1] Interest Expense</v>
      </c>
      <c r="C41" s="65"/>
      <c r="D41" s="51"/>
      <c r="E41" s="82"/>
      <c r="F41" s="83"/>
      <c r="H41" s="79"/>
      <c r="I41" s="57">
        <f ca="1">AVERAGE(I37,I40)*$F$8</f>
        <v>148.03798057953225</v>
      </c>
      <c r="J41" s="57">
        <f ca="1">AVERAGE(J37,J40)*$F$8</f>
        <v>123.1171067868911</v>
      </c>
      <c r="K41" s="57">
        <f ca="1">AVERAGE(K37,K40)*$F$8</f>
        <v>96.119493511529839</v>
      </c>
      <c r="L41" s="57">
        <f ca="1">AVERAGE(L37,L40)*$F$8</f>
        <v>66.872079129888462</v>
      </c>
      <c r="M41" s="57">
        <f ca="1">AVERAGE(M37,M40)*$F$8</f>
        <v>35.18738021644365</v>
      </c>
    </row>
    <row r="42" spans="1:13" s="39" customFormat="1" ht="14" outlineLevel="1" x14ac:dyDescent="0.3">
      <c r="A42" s="34"/>
      <c r="B42" s="29"/>
      <c r="C42" s="29"/>
      <c r="D42" s="51"/>
      <c r="E42" s="54"/>
      <c r="F42" s="54"/>
      <c r="H42" s="79"/>
      <c r="I42" s="66"/>
      <c r="J42" s="66"/>
      <c r="K42" s="29"/>
      <c r="L42" s="29"/>
      <c r="M42" s="29"/>
    </row>
    <row r="43" spans="1:13" s="39" customFormat="1" ht="14.5" outlineLevel="1" x14ac:dyDescent="0.35">
      <c r="A43" s="34"/>
      <c r="B43" s="114" t="str">
        <f>$B$9</f>
        <v>[Existing Loan 2]</v>
      </c>
      <c r="C43" s="56"/>
      <c r="D43" s="51"/>
      <c r="E43" s="54"/>
      <c r="F43" s="54"/>
      <c r="H43" s="79"/>
      <c r="I43" s="55"/>
      <c r="J43" s="55"/>
      <c r="K43" s="55"/>
      <c r="L43" s="55"/>
      <c r="M43" s="55"/>
    </row>
    <row r="44" spans="1:13" s="39" customFormat="1" ht="14" outlineLevel="1" x14ac:dyDescent="0.3">
      <c r="A44" s="34"/>
      <c r="B44" s="115" t="s">
        <v>11</v>
      </c>
      <c r="C44" s="29"/>
      <c r="D44" s="51"/>
      <c r="E44" s="54"/>
      <c r="F44" s="54"/>
      <c r="H44" s="79"/>
      <c r="I44" s="57">
        <f>$E$9</f>
        <v>1000</v>
      </c>
      <c r="J44" s="57">
        <f ca="1">+I47</f>
        <v>772.85523188109289</v>
      </c>
      <c r="K44" s="57">
        <f ca="1">+J47</f>
        <v>526.7817330856102</v>
      </c>
      <c r="L44" s="57">
        <f ca="1">+K47</f>
        <v>260.20210939050395</v>
      </c>
      <c r="M44" s="57">
        <f ca="1">+L47</f>
        <v>0</v>
      </c>
    </row>
    <row r="45" spans="1:13" s="39" customFormat="1" ht="14" outlineLevel="1" x14ac:dyDescent="0.3">
      <c r="A45" s="34"/>
      <c r="B45" s="115" t="s">
        <v>12</v>
      </c>
      <c r="C45" s="29"/>
      <c r="D45" s="51"/>
      <c r="E45" s="58"/>
      <c r="F45" s="101"/>
      <c r="G45" s="102"/>
      <c r="H45" s="103"/>
      <c r="I45" s="59">
        <f ca="1">-MIN($H$9-I48,I44)</f>
        <v>-227.14476811890711</v>
      </c>
      <c r="J45" s="59">
        <f t="shared" ref="J45:M45" ca="1" si="16">-MIN($H$9-J48,J44)</f>
        <v>-246.07349879548269</v>
      </c>
      <c r="K45" s="59">
        <f t="shared" ca="1" si="16"/>
        <v>-266.57962369510625</v>
      </c>
      <c r="L45" s="59">
        <f t="shared" ca="1" si="16"/>
        <v>-260.20210939050395</v>
      </c>
      <c r="M45" s="59">
        <f t="shared" ca="1" si="16"/>
        <v>0</v>
      </c>
    </row>
    <row r="46" spans="1:13" s="39" customFormat="1" ht="14" outlineLevel="1" x14ac:dyDescent="0.3">
      <c r="A46" s="34"/>
      <c r="B46" s="115" t="s">
        <v>32</v>
      </c>
      <c r="C46" s="29"/>
      <c r="D46" s="51"/>
      <c r="E46" s="58"/>
      <c r="F46" s="25"/>
      <c r="G46" s="25"/>
      <c r="H46" s="26"/>
      <c r="I46" s="100">
        <v>0</v>
      </c>
      <c r="J46" s="100">
        <v>0</v>
      </c>
      <c r="K46" s="100">
        <v>0</v>
      </c>
      <c r="L46" s="100">
        <v>0</v>
      </c>
      <c r="M46" s="100">
        <v>0</v>
      </c>
    </row>
    <row r="47" spans="1:13" s="39" customFormat="1" ht="14" outlineLevel="1" x14ac:dyDescent="0.3">
      <c r="A47" s="34"/>
      <c r="B47" s="111" t="s">
        <v>13</v>
      </c>
      <c r="C47" s="60"/>
      <c r="D47" s="61"/>
      <c r="E47" s="62"/>
      <c r="F47" s="52"/>
      <c r="H47" s="79"/>
      <c r="I47" s="63">
        <f ca="1">SUM(I44:I46)</f>
        <v>772.85523188109289</v>
      </c>
      <c r="J47" s="63">
        <f t="shared" ref="J47:M47" ca="1" si="17">SUM(J44:J46)</f>
        <v>526.7817330856102</v>
      </c>
      <c r="K47" s="63">
        <f t="shared" ca="1" si="17"/>
        <v>260.20210939050395</v>
      </c>
      <c r="L47" s="63">
        <f t="shared" ca="1" si="17"/>
        <v>0</v>
      </c>
      <c r="M47" s="63">
        <f t="shared" ca="1" si="17"/>
        <v>0</v>
      </c>
    </row>
    <row r="48" spans="1:13" s="39" customFormat="1" ht="14" outlineLevel="1" x14ac:dyDescent="0.3">
      <c r="A48" s="34"/>
      <c r="B48" s="116" t="str">
        <f>TEXT($B$9 &amp; " Interest Expense",)</f>
        <v>[Existing Loan 2] Interest Expense</v>
      </c>
      <c r="C48" s="65"/>
      <c r="D48" s="51"/>
      <c r="E48" s="54"/>
      <c r="F48" s="54"/>
      <c r="H48" s="79"/>
      <c r="I48" s="57">
        <f ca="1">AVERAGE(I44,I47)*$F$9</f>
        <v>70.914209275243721</v>
      </c>
      <c r="J48" s="57">
        <f t="shared" ref="J48:L48" ca="1" si="18">AVERAGE(J44,J47)*$F$9</f>
        <v>51.985478598668124</v>
      </c>
      <c r="K48" s="57">
        <f t="shared" ca="1" si="18"/>
        <v>31.479353699044569</v>
      </c>
      <c r="L48" s="57">
        <f t="shared" ca="1" si="18"/>
        <v>10.408084375620158</v>
      </c>
      <c r="M48" s="57">
        <f ca="1">AVERAGE(M44,M47)*$F$9</f>
        <v>0</v>
      </c>
    </row>
    <row r="49" spans="1:14" s="39" customFormat="1" ht="14" outlineLevel="1" x14ac:dyDescent="0.3">
      <c r="A49" s="34"/>
      <c r="B49" s="29"/>
      <c r="C49" s="29"/>
      <c r="D49" s="51"/>
      <c r="E49" s="54"/>
      <c r="F49" s="54"/>
      <c r="H49" s="79"/>
      <c r="I49" s="55"/>
      <c r="J49" s="55"/>
      <c r="K49" s="29"/>
      <c r="L49" s="29"/>
      <c r="M49" s="29"/>
    </row>
    <row r="50" spans="1:14" s="39" customFormat="1" ht="14.5" outlineLevel="1" x14ac:dyDescent="0.35">
      <c r="A50" s="34"/>
      <c r="B50" s="114" t="str">
        <f>$B$10</f>
        <v>[Existing Loan 3]</v>
      </c>
      <c r="C50" s="56"/>
      <c r="D50" s="51"/>
      <c r="E50" s="54"/>
      <c r="F50" s="54"/>
      <c r="H50" s="79"/>
      <c r="I50" s="55"/>
      <c r="J50" s="55"/>
      <c r="K50" s="55"/>
      <c r="L50" s="55"/>
      <c r="M50" s="55"/>
    </row>
    <row r="51" spans="1:14" s="39" customFormat="1" ht="14" outlineLevel="1" x14ac:dyDescent="0.3">
      <c r="A51" s="34"/>
      <c r="B51" s="115" t="s">
        <v>11</v>
      </c>
      <c r="C51" s="29"/>
      <c r="D51" s="51"/>
      <c r="E51" s="54"/>
      <c r="F51" s="54"/>
      <c r="H51" s="79"/>
      <c r="I51" s="57">
        <f>$E$10</f>
        <v>450</v>
      </c>
      <c r="J51" s="57">
        <f ca="1">+I54</f>
        <v>358.5276416869761</v>
      </c>
      <c r="K51" s="57">
        <f ca="1">+J54</f>
        <v>257.42661407784442</v>
      </c>
      <c r="L51" s="57">
        <f ca="1">+K54</f>
        <v>145.68337303617255</v>
      </c>
      <c r="M51" s="57">
        <f ca="1">+L54</f>
        <v>22.177685569061552</v>
      </c>
    </row>
    <row r="52" spans="1:14" s="39" customFormat="1" ht="14" outlineLevel="1" x14ac:dyDescent="0.3">
      <c r="A52" s="34"/>
      <c r="B52" s="115" t="s">
        <v>12</v>
      </c>
      <c r="C52" s="29"/>
      <c r="D52" s="51"/>
      <c r="E52" s="58"/>
      <c r="F52" s="101"/>
      <c r="G52" s="102"/>
      <c r="H52" s="103"/>
      <c r="I52" s="59">
        <f ca="1">-MIN($H$10-I55,I51)</f>
        <v>-91.472358313023904</v>
      </c>
      <c r="J52" s="59">
        <f ca="1">-MIN($H$10-J55,J51)</f>
        <v>-101.10102760913168</v>
      </c>
      <c r="K52" s="59">
        <f ca="1">-MIN($H$10-K55,K51)</f>
        <v>-111.74324104167185</v>
      </c>
      <c r="L52" s="59">
        <f ca="1">-MIN($H$10-L55,L51)</f>
        <v>-123.505687467111</v>
      </c>
      <c r="M52" s="59">
        <f ca="1">-MIN($H$10-M55,M51)</f>
        <v>-22.177685569061552</v>
      </c>
    </row>
    <row r="53" spans="1:14" s="39" customFormat="1" ht="14" outlineLevel="1" x14ac:dyDescent="0.3">
      <c r="A53" s="34"/>
      <c r="B53" s="115" t="s">
        <v>32</v>
      </c>
      <c r="C53" s="29"/>
      <c r="D53" s="51"/>
      <c r="E53" s="58"/>
      <c r="F53" s="104"/>
      <c r="G53" s="105"/>
      <c r="H53" s="106"/>
      <c r="I53" s="100">
        <v>0</v>
      </c>
      <c r="J53" s="100">
        <v>0</v>
      </c>
      <c r="K53" s="100">
        <v>0</v>
      </c>
      <c r="L53" s="100">
        <v>0</v>
      </c>
      <c r="M53" s="100">
        <v>0</v>
      </c>
    </row>
    <row r="54" spans="1:14" s="39" customFormat="1" ht="14" outlineLevel="1" x14ac:dyDescent="0.3">
      <c r="A54" s="34"/>
      <c r="B54" s="111" t="s">
        <v>13</v>
      </c>
      <c r="C54" s="60"/>
      <c r="D54" s="61"/>
      <c r="E54" s="62"/>
      <c r="F54" s="52"/>
      <c r="H54" s="79"/>
      <c r="I54" s="63">
        <f t="shared" ref="I54:M54" ca="1" si="19">SUM(I51:I53)</f>
        <v>358.5276416869761</v>
      </c>
      <c r="J54" s="63">
        <f t="shared" ca="1" si="19"/>
        <v>257.42661407784442</v>
      </c>
      <c r="K54" s="63">
        <f t="shared" ca="1" si="19"/>
        <v>145.68337303617255</v>
      </c>
      <c r="L54" s="63">
        <f t="shared" ca="1" si="19"/>
        <v>22.177685569061552</v>
      </c>
      <c r="M54" s="63">
        <f t="shared" ca="1" si="19"/>
        <v>0</v>
      </c>
    </row>
    <row r="55" spans="1:14" s="39" customFormat="1" ht="14" outlineLevel="1" x14ac:dyDescent="0.3">
      <c r="A55" s="34"/>
      <c r="B55" s="116" t="str">
        <f>TEXT($B$10 &amp; " Interest Expense",)</f>
        <v>[Existing Loan 3] Interest Expense</v>
      </c>
      <c r="C55" s="65"/>
      <c r="D55" s="51"/>
      <c r="E55" s="54"/>
      <c r="F55" s="54"/>
      <c r="H55" s="79"/>
      <c r="I55" s="57">
        <f ca="1">AVERAGE(I51,I54)*$F$10</f>
        <v>40.426382084348802</v>
      </c>
      <c r="J55" s="57">
        <f ca="1">AVERAGE(J51,J54)*$F$10</f>
        <v>30.797712788241029</v>
      </c>
      <c r="K55" s="57">
        <f ca="1">AVERAGE(K51,K54)*$F$10</f>
        <v>20.155499355700851</v>
      </c>
      <c r="L55" s="57">
        <f ca="1">AVERAGE(L51,L54)*$F$10</f>
        <v>8.3930529302617067</v>
      </c>
      <c r="M55" s="57">
        <f ca="1">AVERAGE(M51,M54)*$F$10</f>
        <v>1.1088842784530777</v>
      </c>
    </row>
    <row r="56" spans="1:14" s="39" customFormat="1" ht="14" outlineLevel="1" x14ac:dyDescent="0.3">
      <c r="A56" s="34"/>
      <c r="B56" s="29"/>
      <c r="C56" s="29"/>
      <c r="D56" s="51"/>
      <c r="E56" s="54"/>
      <c r="F56" s="54"/>
      <c r="H56" s="79"/>
      <c r="I56" s="55"/>
      <c r="J56" s="55"/>
      <c r="K56" s="29"/>
      <c r="L56" s="29"/>
      <c r="M56" s="29"/>
    </row>
    <row r="57" spans="1:14" s="39" customFormat="1" ht="14.5" outlineLevel="1" x14ac:dyDescent="0.35">
      <c r="A57" s="34"/>
      <c r="B57" s="114" t="str">
        <f>$B$11</f>
        <v>New Debt</v>
      </c>
      <c r="C57" s="56"/>
      <c r="D57" s="51"/>
      <c r="E57" s="54"/>
      <c r="F57" s="54"/>
      <c r="H57" s="79"/>
      <c r="I57" s="55"/>
      <c r="J57" s="55"/>
      <c r="K57" s="55"/>
      <c r="L57" s="55"/>
      <c r="M57" s="55"/>
    </row>
    <row r="58" spans="1:14" s="39" customFormat="1" ht="14" outlineLevel="1" x14ac:dyDescent="0.3">
      <c r="A58" s="34"/>
      <c r="B58" s="115" t="s">
        <v>11</v>
      </c>
      <c r="C58" s="29"/>
      <c r="D58" s="51"/>
      <c r="E58" s="54"/>
      <c r="F58" s="54"/>
      <c r="H58" s="79"/>
      <c r="I58" s="57">
        <f>$E$11</f>
        <v>1000</v>
      </c>
      <c r="J58" s="57">
        <f ca="1">+I61</f>
        <v>933.95221591314566</v>
      </c>
      <c r="K58" s="57">
        <f ca="1">+J61</f>
        <v>860.95203350135932</v>
      </c>
      <c r="L58" s="57">
        <f ca="1">+K61</f>
        <v>780.26762136201648</v>
      </c>
      <c r="M58" s="57">
        <f ca="1">+L61</f>
        <v>691.09011320800596</v>
      </c>
    </row>
    <row r="59" spans="1:14" s="39" customFormat="1" ht="14" outlineLevel="1" x14ac:dyDescent="0.3">
      <c r="A59" s="34"/>
      <c r="B59" s="115" t="s">
        <v>12</v>
      </c>
      <c r="C59" s="29"/>
      <c r="D59" s="51"/>
      <c r="E59" s="58"/>
      <c r="F59" s="101"/>
      <c r="G59" s="102"/>
      <c r="H59" s="79"/>
      <c r="I59" s="59">
        <f ca="1">-MIN($H$11-I62,I58)</f>
        <v>-66.047784086854335</v>
      </c>
      <c r="J59" s="59">
        <f t="shared" ref="J59:M59" ca="1" si="20">-MIN($H$11-J62,J58)</f>
        <v>-73.000182411786355</v>
      </c>
      <c r="K59" s="59">
        <f t="shared" ca="1" si="20"/>
        <v>-80.684412139342825</v>
      </c>
      <c r="L59" s="59">
        <f t="shared" ca="1" si="20"/>
        <v>-89.177508154010496</v>
      </c>
      <c r="M59" s="59">
        <f t="shared" ca="1" si="20"/>
        <v>-98.564614275485283</v>
      </c>
    </row>
    <row r="60" spans="1:14" s="39" customFormat="1" ht="14" outlineLevel="1" x14ac:dyDescent="0.3">
      <c r="A60" s="34"/>
      <c r="B60" s="115" t="s">
        <v>32</v>
      </c>
      <c r="C60" s="29"/>
      <c r="D60" s="51"/>
      <c r="E60" s="58"/>
      <c r="F60" s="84"/>
      <c r="G60" s="85"/>
      <c r="H60" s="86"/>
      <c r="I60" s="100">
        <v>0</v>
      </c>
      <c r="J60" s="100">
        <v>0</v>
      </c>
      <c r="K60" s="100">
        <v>0</v>
      </c>
      <c r="L60" s="100">
        <v>0</v>
      </c>
      <c r="M60" s="100">
        <v>0</v>
      </c>
    </row>
    <row r="61" spans="1:14" s="39" customFormat="1" ht="14" outlineLevel="1" x14ac:dyDescent="0.3">
      <c r="A61" s="34"/>
      <c r="B61" s="111" t="s">
        <v>13</v>
      </c>
      <c r="C61" s="60"/>
      <c r="D61" s="61"/>
      <c r="E61" s="62"/>
      <c r="F61" s="52"/>
      <c r="H61" s="79"/>
      <c r="I61" s="63">
        <f t="shared" ref="I61" ca="1" si="21">SUM(I58:I60)</f>
        <v>933.95221591314566</v>
      </c>
      <c r="J61" s="63">
        <f t="shared" ref="J61" ca="1" si="22">SUM(J58:J60)</f>
        <v>860.95203350135932</v>
      </c>
      <c r="K61" s="63">
        <f t="shared" ref="K61" ca="1" si="23">SUM(K58:K60)</f>
        <v>780.26762136201648</v>
      </c>
      <c r="L61" s="63">
        <f t="shared" ref="L61" ca="1" si="24">SUM(L58:L60)</f>
        <v>691.09011320800596</v>
      </c>
      <c r="M61" s="63">
        <f t="shared" ref="M61" ca="1" si="25">SUM(M58:M60)</f>
        <v>592.52549893252069</v>
      </c>
    </row>
    <row r="62" spans="1:14" s="39" customFormat="1" ht="14" outlineLevel="1" x14ac:dyDescent="0.3">
      <c r="A62" s="34"/>
      <c r="B62" s="116" t="str">
        <f>TEXT($B$11 &amp; " Interest Expense",)</f>
        <v>New Debt Interest Expense</v>
      </c>
      <c r="C62" s="65"/>
      <c r="D62" s="51"/>
      <c r="E62" s="54"/>
      <c r="F62" s="54"/>
      <c r="H62" s="79"/>
      <c r="I62" s="57">
        <f ca="1">AVERAGE(I58,I61)*$F$11</f>
        <v>96.697610795657283</v>
      </c>
      <c r="J62" s="57">
        <f ca="1">AVERAGE(J58,J61)*$F$11</f>
        <v>89.745212470725264</v>
      </c>
      <c r="K62" s="57">
        <f ca="1">AVERAGE(K58,K61)*$F$11</f>
        <v>82.060982743168793</v>
      </c>
      <c r="L62" s="57">
        <f ca="1">AVERAGE(L58,L61)*$F$11</f>
        <v>73.567886728501122</v>
      </c>
      <c r="M62" s="57">
        <f ca="1">AVERAGE(M58,M61)*$F$11</f>
        <v>64.180780607026335</v>
      </c>
    </row>
    <row r="63" spans="1:14" s="8" customFormat="1" ht="16" customHeight="1" x14ac:dyDescent="0.3">
      <c r="A63" s="7"/>
      <c r="B63" s="18"/>
      <c r="C63" s="18"/>
      <c r="D63" s="19"/>
      <c r="E63" s="19"/>
      <c r="F63" s="19"/>
      <c r="G63" s="19"/>
      <c r="H63" s="19"/>
      <c r="I63" s="19"/>
      <c r="J63" s="19"/>
      <c r="K63" s="19"/>
      <c r="L63" s="19"/>
      <c r="M63" s="19"/>
      <c r="N63" s="9"/>
    </row>
    <row r="64" spans="1:14" x14ac:dyDescent="0.35">
      <c r="B64" s="16" t="s">
        <v>6</v>
      </c>
    </row>
    <row r="65" spans="1:14" x14ac:dyDescent="0.35">
      <c r="B65" s="16"/>
    </row>
    <row r="66" spans="1:14" s="4" customFormat="1" x14ac:dyDescent="0.35">
      <c r="A66" s="1"/>
      <c r="B66" s="16" t="s">
        <v>3</v>
      </c>
      <c r="C66" s="2"/>
      <c r="D66" s="2"/>
      <c r="E66" s="2"/>
      <c r="F66" s="2"/>
      <c r="G66" s="2"/>
      <c r="H66" s="2"/>
      <c r="I66" s="2"/>
      <c r="J66" s="2"/>
      <c r="K66" s="2"/>
      <c r="L66" s="2"/>
      <c r="M66" s="2"/>
      <c r="N66" s="6"/>
    </row>
    <row r="67" spans="1:14" s="4" customFormat="1" x14ac:dyDescent="0.35">
      <c r="A67" s="1"/>
      <c r="B67" s="2"/>
      <c r="C67" s="2"/>
      <c r="D67" s="2"/>
      <c r="E67" s="2"/>
      <c r="F67" s="2"/>
      <c r="G67" s="2"/>
      <c r="H67" s="2"/>
      <c r="I67" s="2"/>
      <c r="J67" s="2"/>
      <c r="K67" s="2"/>
      <c r="L67" s="2"/>
      <c r="M67" s="2"/>
      <c r="N67" s="6"/>
    </row>
    <row r="68" spans="1:14" s="4" customFormat="1" x14ac:dyDescent="0.35">
      <c r="A68" s="1"/>
      <c r="B68" s="2"/>
      <c r="C68" s="2"/>
      <c r="D68" s="2"/>
      <c r="E68" s="2"/>
      <c r="F68" s="2"/>
      <c r="G68" s="2"/>
      <c r="H68" s="2"/>
      <c r="I68" s="2"/>
      <c r="J68" s="2"/>
      <c r="K68" s="2"/>
      <c r="L68" s="2"/>
      <c r="M68" s="2"/>
      <c r="N68" s="6"/>
    </row>
    <row r="69" spans="1:14" s="4" customFormat="1" x14ac:dyDescent="0.35">
      <c r="A69" s="1"/>
      <c r="B69" s="2"/>
      <c r="C69" s="2"/>
      <c r="D69" s="2"/>
      <c r="E69" s="2"/>
      <c r="F69" s="2"/>
      <c r="G69" s="2"/>
      <c r="H69" s="2"/>
      <c r="I69" s="2"/>
      <c r="J69" s="2"/>
      <c r="K69" s="2"/>
      <c r="L69" s="2"/>
      <c r="M69" s="2"/>
      <c r="N69" s="6"/>
    </row>
    <row r="70" spans="1:14" s="4" customFormat="1" x14ac:dyDescent="0.35">
      <c r="A70" s="1"/>
      <c r="B70" s="2"/>
      <c r="C70" s="2"/>
      <c r="D70" s="2"/>
      <c r="E70" s="2"/>
      <c r="F70" s="2"/>
      <c r="G70" s="2"/>
      <c r="H70" s="2"/>
      <c r="I70" s="2"/>
      <c r="J70" s="2"/>
      <c r="K70" s="2"/>
      <c r="L70" s="2"/>
      <c r="M70" s="2"/>
      <c r="N70" s="6"/>
    </row>
  </sheetData>
  <pageMargins left="0.70866141732283472" right="0.70866141732283472" top="0.74803149606299213" bottom="0.74803149606299213" header="0.31496062992125984" footer="0.31496062992125984"/>
  <pageSetup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vt:lpstr>
      <vt:lpstr>Debt Schedule</vt:lpstr>
      <vt:lpstr>Cover!Print_Area</vt:lpstr>
      <vt:lpstr>'Debt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Financial Outsource Function</dc:creator>
  <cp:lastModifiedBy>Mitch Doran</cp:lastModifiedBy>
  <cp:lastPrinted>2023-04-03T21:14:02Z</cp:lastPrinted>
  <dcterms:created xsi:type="dcterms:W3CDTF">2014-11-08T22:00:02Z</dcterms:created>
  <dcterms:modified xsi:type="dcterms:W3CDTF">2024-09-27T20:22:13Z</dcterms:modified>
</cp:coreProperties>
</file>